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Kerjaan\SPM\SPM 2025\"/>
    </mc:Choice>
  </mc:AlternateContent>
  <xr:revisionPtr revIDLastSave="0" documentId="13_ncr:1_{4B4D1ECC-F323-4005-93D0-2A2015947FEA}" xr6:coauthVersionLast="47" xr6:coauthVersionMax="47" xr10:uidLastSave="{00000000-0000-0000-0000-000000000000}"/>
  <bookViews>
    <workbookView xWindow="-120" yWindow="-120" windowWidth="29040" windowHeight="15720" xr2:uid="{98990749-9454-48FE-B70F-F37F785B6D2E}"/>
  </bookViews>
  <sheets>
    <sheet name="2026 hearing"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s>
  <definedNames>
    <definedName name="\0">[1]RAB!#REF!</definedName>
    <definedName name="\M">[1]RAB!#REF!</definedName>
    <definedName name="\P">[1]RAB!#REF!</definedName>
    <definedName name="\S">[1]RAB!#REF!</definedName>
    <definedName name="________________DIV11">'[2]Kuantitas &amp; Harga'!#REF!</definedName>
    <definedName name="_______________DIV11">'[2]Kuantitas &amp; Harga'!#REF!</definedName>
    <definedName name="_______________MDE01">'[3]SEWA ALAT'!#REF!</definedName>
    <definedName name="_______________MDE02">'[3]SEWA ALAT'!#REF!</definedName>
    <definedName name="_______________MDE03">'[3]SEWA ALAT'!#REF!</definedName>
    <definedName name="_______________MDE04">'[3]SEWA ALAT'!#REF!</definedName>
    <definedName name="_______________MDE05">'[3]SEWA ALAT'!#REF!</definedName>
    <definedName name="_______________MDE06">'[3]SEWA ALAT'!#REF!</definedName>
    <definedName name="_______________MDE07">'[3]SEWA ALAT'!#REF!</definedName>
    <definedName name="_______________MDE08">'[3]SEWA ALAT'!#REF!</definedName>
    <definedName name="_______________MDE09">'[3]SEWA ALAT'!#REF!</definedName>
    <definedName name="_______________MDE10">'[3]SEWA ALAT'!#REF!</definedName>
    <definedName name="_______________MDE11">'[3]SEWA ALAT'!#REF!</definedName>
    <definedName name="_______________MDE12">'[3]SEWA ALAT'!#REF!</definedName>
    <definedName name="_______________MDE13">'[3]SEWA ALAT'!#REF!</definedName>
    <definedName name="_______________MDE14">'[3]SEWA ALAT'!#REF!</definedName>
    <definedName name="_______________MDE15">'[3]SEWA ALAT'!#REF!</definedName>
    <definedName name="_______________MDE16">'[3]SEWA ALAT'!#REF!</definedName>
    <definedName name="_______________MDE17">'[3]SEWA ALAT'!#REF!</definedName>
    <definedName name="_______________MDE18">'[3]SEWA ALAT'!#REF!</definedName>
    <definedName name="_______________MDE19">'[3]SEWA ALAT'!#REF!</definedName>
    <definedName name="_______________MDE20">'[3]SEWA ALAT'!#REF!</definedName>
    <definedName name="_______________MDE21">'[3]SEWA ALAT'!#REF!</definedName>
    <definedName name="_______________MDE22">'[3]SEWA ALAT'!#REF!</definedName>
    <definedName name="_______________MDE23">'[3]SEWA ALAT'!#REF!</definedName>
    <definedName name="_______________MDE24">'[3]SEWA ALAT'!#REF!</definedName>
    <definedName name="_______________MDE25">'[3]SEWA ALAT'!#REF!</definedName>
    <definedName name="_______________MDE26">'[3]SEWA ALAT'!#REF!</definedName>
    <definedName name="_______________MDE27">'[3]SEWA ALAT'!#REF!</definedName>
    <definedName name="_______________MDE28">'[3]SEWA ALAT'!#REF!</definedName>
    <definedName name="_______________MDE29">'[3]SEWA ALAT'!#REF!</definedName>
    <definedName name="_______________MDE30">'[3]SEWA ALAT'!#REF!</definedName>
    <definedName name="_______________MDE31">'[3]SEWA ALAT'!#REF!</definedName>
    <definedName name="_______________MDE32">'[3]SEWA ALAT'!#REF!</definedName>
    <definedName name="_______________MDE33">'[3]SEWA ALAT'!#REF!</definedName>
    <definedName name="_______________MDE34">'[3]SEWA ALAT'!#REF!</definedName>
    <definedName name="_______________ME01">'[3]SEWA ALAT'!#REF!</definedName>
    <definedName name="_______________ME02">'[3]SEWA ALAT'!#REF!</definedName>
    <definedName name="_______________ME03">'[3]SEWA ALAT'!#REF!</definedName>
    <definedName name="_______________ME04">'[3]SEWA ALAT'!#REF!</definedName>
    <definedName name="_______________ME05">'[3]SEWA ALAT'!#REF!</definedName>
    <definedName name="_______________ME06">'[3]SEWA ALAT'!#REF!</definedName>
    <definedName name="_______________ME07">'[3]SEWA ALAT'!#REF!</definedName>
    <definedName name="_______________ME08">'[3]SEWA ALAT'!#REF!</definedName>
    <definedName name="_______________ME09">'[3]SEWA ALAT'!#REF!</definedName>
    <definedName name="_______________ME10">'[3]SEWA ALAT'!#REF!</definedName>
    <definedName name="_______________ME11">'[3]SEWA ALAT'!#REF!</definedName>
    <definedName name="_______________ME12">'[3]SEWA ALAT'!#REF!</definedName>
    <definedName name="_______________ME13">'[3]SEWA ALAT'!#REF!</definedName>
    <definedName name="_______________ME14">'[3]SEWA ALAT'!#REF!</definedName>
    <definedName name="_______________ME15">'[3]SEWA ALAT'!#REF!</definedName>
    <definedName name="_______________ME16">'[3]SEWA ALAT'!#REF!</definedName>
    <definedName name="_______________ME17">'[3]SEWA ALAT'!#REF!</definedName>
    <definedName name="_______________ME18">'[3]SEWA ALAT'!#REF!</definedName>
    <definedName name="_______________ME19">'[3]SEWA ALAT'!#REF!</definedName>
    <definedName name="_______________ME20">'[3]SEWA ALAT'!#REF!</definedName>
    <definedName name="_______________ME21">'[3]SEWA ALAT'!#REF!</definedName>
    <definedName name="_______________ME22">'[3]SEWA ALAT'!#REF!</definedName>
    <definedName name="_______________ME23">'[3]SEWA ALAT'!#REF!</definedName>
    <definedName name="_______________ME24">'[3]SEWA ALAT'!#REF!</definedName>
    <definedName name="_______________ME25">'[3]SEWA ALAT'!#REF!</definedName>
    <definedName name="_______________ME26">'[3]SEWA ALAT'!#REF!</definedName>
    <definedName name="_______________ME27">'[3]SEWA ALAT'!#REF!</definedName>
    <definedName name="_______________ME28">'[3]SEWA ALAT'!#REF!</definedName>
    <definedName name="_______________ME29">'[3]SEWA ALAT'!#REF!</definedName>
    <definedName name="_______________ME30">'[3]SEWA ALAT'!#REF!</definedName>
    <definedName name="_______________ME31">'[3]SEWA ALAT'!#REF!</definedName>
    <definedName name="_______________ME32">'[3]SEWA ALAT'!#REF!</definedName>
    <definedName name="_______________ME33">'[3]SEWA ALAT'!#REF!</definedName>
    <definedName name="_______________ME34">'[3]SEWA ALAT'!#REF!</definedName>
    <definedName name="______________DIV1">'[4]Kuantitas &amp; Harga'!$H$21</definedName>
    <definedName name="______________DIV10">'[4]Kuantitas &amp; Harga'!$H$484</definedName>
    <definedName name="______________DIV11">'[2]Kuantitas &amp; Harga'!#REF!</definedName>
    <definedName name="______________DIV2">'[4]Kuantitas &amp; Harga'!$H$43</definedName>
    <definedName name="______________DIV3">'[4]Kuantitas &amp; Harga'!$H$63</definedName>
    <definedName name="______________DIV4">'[4]Kuantitas &amp; Harga'!$H$92</definedName>
    <definedName name="______________DIV5">'[4]Kuantitas &amp; Harga'!$H$109</definedName>
    <definedName name="______________DIV6">'[4]Kuantitas &amp; Harga'!$H$170</definedName>
    <definedName name="______________DIV7">'[4]Kuantitas &amp; Harga'!$H$324</definedName>
    <definedName name="______________DIV8">'[4]Kuantitas &amp; Harga'!$H$351</definedName>
    <definedName name="______________DIV9">'[4]Kuantitas &amp; Harga'!$H$418</definedName>
    <definedName name="______________EEE01">[5]Alat!$AM$8</definedName>
    <definedName name="______________EEE02">[5]Alat!$AM$9</definedName>
    <definedName name="______________EEE03">[5]Alat!$AM$10</definedName>
    <definedName name="______________EEE04">[5]Alat!$AM$11</definedName>
    <definedName name="______________EEE05">[5]Alat!$AM$12</definedName>
    <definedName name="______________EEE06">[5]Alat!$AM$13</definedName>
    <definedName name="______________EEE07">[5]Alat!$AM$14</definedName>
    <definedName name="______________EEE08">[5]Alat!$AM$15</definedName>
    <definedName name="______________EEE09">[5]Alat!$AM$16</definedName>
    <definedName name="______________EEE10">[5]Alat!$AM$17</definedName>
    <definedName name="______________EEE11">[5]Alat!$AM$18</definedName>
    <definedName name="______________EEE12">[5]Alat!$AM$19</definedName>
    <definedName name="______________EEE13">[5]Alat!$AM$20</definedName>
    <definedName name="______________EEE14">[5]Alat!$AM$21</definedName>
    <definedName name="______________EEE15">[5]Alat!$AM$22</definedName>
    <definedName name="______________EEE16">[5]Alat!$AM$23</definedName>
    <definedName name="______________EEE17">[5]Alat!$AM$24</definedName>
    <definedName name="______________EEE18">[5]Alat!$AM$25</definedName>
    <definedName name="______________EEE19">[5]Alat!$AM$26</definedName>
    <definedName name="______________EEE20">[5]Alat!$AM$27</definedName>
    <definedName name="______________EEE21">[5]Alat!$AM$28</definedName>
    <definedName name="______________EEE22">[5]Alat!$AM$29</definedName>
    <definedName name="______________EEE23">[5]Alat!$AM$30</definedName>
    <definedName name="______________EEE24">[5]Alat!$AM$31</definedName>
    <definedName name="______________EEE25">[5]Alat!$AM$32</definedName>
    <definedName name="______________EEE26">[5]Alat!$AM$33</definedName>
    <definedName name="______________EEE27">[5]Alat!$AM$34</definedName>
    <definedName name="______________EEE28">[5]Alat!$AM$35</definedName>
    <definedName name="______________EEE29">[5]Alat!$AM$36</definedName>
    <definedName name="______________EEE30">[5]Alat!$AM$37</definedName>
    <definedName name="______________EEE31">[5]Alat!$AM$38</definedName>
    <definedName name="______________EEE32">[5]Alat!$AM$39</definedName>
    <definedName name="______________EEE33">[5]Alat!$AM$40</definedName>
    <definedName name="______________HAL1">'[4]Kuantitas &amp; Harga'!$A$1:$J$66</definedName>
    <definedName name="______________HAL2">'[4]Kuantitas &amp; Harga'!$A$67:$J$112</definedName>
    <definedName name="______________HAL3">'[4]Kuantitas &amp; Harga'!$A$113:$J$173</definedName>
    <definedName name="______________HAL4">'[4]Kuantitas &amp; Harga'!$A$174:$J$227</definedName>
    <definedName name="______________HAL5">'[4]Kuantitas &amp; Harga'!$A$228:$J$288</definedName>
    <definedName name="______________HAL6">'[4]Kuantitas &amp; Harga'!$A$289:$J$354</definedName>
    <definedName name="______________HAL7">'[4]Kuantitas &amp; Harga'!$A$355:$J$421</definedName>
    <definedName name="______________HAL8">'[4]Kuantitas &amp; Harga'!$A$422:$J$486</definedName>
    <definedName name="______________LLL01">[5]Basic!$F$8</definedName>
    <definedName name="______________LLL02">[5]Basic!$F$10</definedName>
    <definedName name="______________LLL03">[5]Basic!$F$12</definedName>
    <definedName name="______________LLL04">[5]Basic!$F$14</definedName>
    <definedName name="______________LLL05">[5]Basic!$F$16</definedName>
    <definedName name="______________LLL06">[5]Basic!$F$18</definedName>
    <definedName name="______________LLL07">[5]Basic!$F$20</definedName>
    <definedName name="______________LLL08">[5]Basic!$F$22</definedName>
    <definedName name="______________LLL09">[5]Basic!$F$24</definedName>
    <definedName name="______________LLL10">[5]Basic!$F$26</definedName>
    <definedName name="______________LLL11">[5]Basic!$F$28</definedName>
    <definedName name="______________MDE01">'[3]SEWA ALAT'!#REF!</definedName>
    <definedName name="______________MDE02">'[3]SEWA ALAT'!#REF!</definedName>
    <definedName name="______________MDE03">'[3]SEWA ALAT'!#REF!</definedName>
    <definedName name="______________MDE04">'[3]SEWA ALAT'!#REF!</definedName>
    <definedName name="______________MDE05">'[3]SEWA ALAT'!#REF!</definedName>
    <definedName name="______________MDE06">'[3]SEWA ALAT'!#REF!</definedName>
    <definedName name="______________MDE07">'[3]SEWA ALAT'!#REF!</definedName>
    <definedName name="______________MDE08">'[3]SEWA ALAT'!#REF!</definedName>
    <definedName name="______________MDE09">'[3]SEWA ALAT'!#REF!</definedName>
    <definedName name="______________MDE10">'[3]SEWA ALAT'!#REF!</definedName>
    <definedName name="______________MDE11">'[3]SEWA ALAT'!#REF!</definedName>
    <definedName name="______________MDE12">'[3]SEWA ALAT'!#REF!</definedName>
    <definedName name="______________MDE13">'[3]SEWA ALAT'!#REF!</definedName>
    <definedName name="______________MDE14">'[3]SEWA ALAT'!#REF!</definedName>
    <definedName name="______________MDE15">'[3]SEWA ALAT'!#REF!</definedName>
    <definedName name="______________MDE16">'[3]SEWA ALAT'!#REF!</definedName>
    <definedName name="______________MDE17">'[3]SEWA ALAT'!#REF!</definedName>
    <definedName name="______________MDE18">'[3]SEWA ALAT'!#REF!</definedName>
    <definedName name="______________MDE19">'[3]SEWA ALAT'!#REF!</definedName>
    <definedName name="______________MDE20">'[3]SEWA ALAT'!#REF!</definedName>
    <definedName name="______________MDE21">'[3]SEWA ALAT'!#REF!</definedName>
    <definedName name="______________MDE22">'[3]SEWA ALAT'!#REF!</definedName>
    <definedName name="______________MDE23">'[3]SEWA ALAT'!#REF!</definedName>
    <definedName name="______________MDE24">'[3]SEWA ALAT'!#REF!</definedName>
    <definedName name="______________MDE25">'[3]SEWA ALAT'!#REF!</definedName>
    <definedName name="______________MDE26">'[3]SEWA ALAT'!#REF!</definedName>
    <definedName name="______________MDE27">'[3]SEWA ALAT'!#REF!</definedName>
    <definedName name="______________MDE28">'[3]SEWA ALAT'!#REF!</definedName>
    <definedName name="______________MDE29">'[3]SEWA ALAT'!#REF!</definedName>
    <definedName name="______________MDE30">'[3]SEWA ALAT'!#REF!</definedName>
    <definedName name="______________MDE31">'[3]SEWA ALAT'!#REF!</definedName>
    <definedName name="______________MDE32">'[3]SEWA ALAT'!#REF!</definedName>
    <definedName name="______________MDE33">'[3]SEWA ALAT'!#REF!</definedName>
    <definedName name="______________MDE34">'[3]SEWA ALAT'!#REF!</definedName>
    <definedName name="______________ME01">'[3]SEWA ALAT'!#REF!</definedName>
    <definedName name="______________ME02">'[3]SEWA ALAT'!#REF!</definedName>
    <definedName name="______________ME03">'[3]SEWA ALAT'!#REF!</definedName>
    <definedName name="______________ME04">'[3]SEWA ALAT'!#REF!</definedName>
    <definedName name="______________ME05">'[3]SEWA ALAT'!#REF!</definedName>
    <definedName name="______________ME06">'[3]SEWA ALAT'!#REF!</definedName>
    <definedName name="______________ME07">'[3]SEWA ALAT'!#REF!</definedName>
    <definedName name="______________ME08">'[3]SEWA ALAT'!#REF!</definedName>
    <definedName name="______________ME09">'[3]SEWA ALAT'!#REF!</definedName>
    <definedName name="______________ME10">'[3]SEWA ALAT'!#REF!</definedName>
    <definedName name="______________ME11">'[3]SEWA ALAT'!#REF!</definedName>
    <definedName name="______________ME12">'[3]SEWA ALAT'!#REF!</definedName>
    <definedName name="______________ME13">'[3]SEWA ALAT'!#REF!</definedName>
    <definedName name="______________ME14">'[3]SEWA ALAT'!#REF!</definedName>
    <definedName name="______________ME15">'[3]SEWA ALAT'!#REF!</definedName>
    <definedName name="______________ME16">'[3]SEWA ALAT'!#REF!</definedName>
    <definedName name="______________ME17">'[3]SEWA ALAT'!#REF!</definedName>
    <definedName name="______________ME18">'[3]SEWA ALAT'!#REF!</definedName>
    <definedName name="______________ME19">'[3]SEWA ALAT'!#REF!</definedName>
    <definedName name="______________ME20">'[3]SEWA ALAT'!#REF!</definedName>
    <definedName name="______________ME21">'[3]SEWA ALAT'!#REF!</definedName>
    <definedName name="______________ME22">'[3]SEWA ALAT'!#REF!</definedName>
    <definedName name="______________ME23">'[3]SEWA ALAT'!#REF!</definedName>
    <definedName name="______________ME24">'[3]SEWA ALAT'!#REF!</definedName>
    <definedName name="______________ME25">'[3]SEWA ALAT'!#REF!</definedName>
    <definedName name="______________ME26">'[3]SEWA ALAT'!#REF!</definedName>
    <definedName name="______________ME27">'[3]SEWA ALAT'!#REF!</definedName>
    <definedName name="______________ME28">'[3]SEWA ALAT'!#REF!</definedName>
    <definedName name="______________ME29">'[3]SEWA ALAT'!#REF!</definedName>
    <definedName name="______________ME30">'[3]SEWA ALAT'!#REF!</definedName>
    <definedName name="______________ME31">'[3]SEWA ALAT'!#REF!</definedName>
    <definedName name="______________ME32">'[3]SEWA ALAT'!#REF!</definedName>
    <definedName name="______________ME33">'[3]SEWA ALAT'!#REF!</definedName>
    <definedName name="______________ME34">'[3]SEWA ALAT'!#REF!</definedName>
    <definedName name="______________MMM01">[5]Basic!$F$40</definedName>
    <definedName name="______________MMM02">[5]Basic!$F$41</definedName>
    <definedName name="______________MMM03">[5]Basic!$F$42</definedName>
    <definedName name="______________MMM04">[5]Basic!$F$44</definedName>
    <definedName name="______________MMM05">[5]Basic!$F$46</definedName>
    <definedName name="______________MMM06">[5]Basic!$F$47</definedName>
    <definedName name="______________MMM07">[5]Basic!$F$50</definedName>
    <definedName name="______________MMM08">[5]Basic!$F$51</definedName>
    <definedName name="______________MMM09">[5]Basic!$F$52</definedName>
    <definedName name="______________MMM10">[5]Basic!$F$53</definedName>
    <definedName name="______________MMM11">[5]Basic!$F$54</definedName>
    <definedName name="______________MMM12">[5]Basic!$F$55</definedName>
    <definedName name="______________MMM13">[5]Basic!$F$57</definedName>
    <definedName name="______________MMM14">[5]Basic!$F$58</definedName>
    <definedName name="______________MMM15">[5]Basic!$F$59</definedName>
    <definedName name="______________MMM16">[5]Basic!$F$60</definedName>
    <definedName name="______________MMM17">[5]Basic!$F$61</definedName>
    <definedName name="______________MMM18">[5]Basic!$F$63</definedName>
    <definedName name="______________MMM19">[5]Basic!$F$64</definedName>
    <definedName name="______________MMM20">[5]Basic!$F$65</definedName>
    <definedName name="______________MMM21">[5]Basic!$F$66</definedName>
    <definedName name="______________MMM22">[5]Basic!$F$67</definedName>
    <definedName name="______________MMM23">[5]Basic!$F$68</definedName>
    <definedName name="______________MMM24">[5]Basic!$F$69</definedName>
    <definedName name="______________MMM25">[5]Basic!#REF!</definedName>
    <definedName name="______________MMM26">[5]Basic!#REF!</definedName>
    <definedName name="______________MMM27">[5]Basic!#REF!</definedName>
    <definedName name="______________MMM28">[5]Basic!#REF!</definedName>
    <definedName name="______________MMM29">[5]Basic!#REF!</definedName>
    <definedName name="______________MMM30">[5]Basic!#REF!</definedName>
    <definedName name="______________MMM31">[5]Basic!#REF!</definedName>
    <definedName name="______________MMM32">[5]Basic!$F$71</definedName>
    <definedName name="______________MMM33">[5]Basic!#REF!</definedName>
    <definedName name="______________MMM34">[5]Basic!#REF!</definedName>
    <definedName name="______________MMM35">[5]Basic!$F$72</definedName>
    <definedName name="______________MMM36">[5]Basic!$F$74</definedName>
    <definedName name="______________MMM37">[5]Basic!$F$75</definedName>
    <definedName name="______________MMM38">[5]Basic!$F$76</definedName>
    <definedName name="______________MMM39">[5]Basic!$F$77</definedName>
    <definedName name="______________MMM40">[5]Basic!#REF!</definedName>
    <definedName name="______________MMM41">[5]Basic!#REF!</definedName>
    <definedName name="______________MMM411">[5]Basic!#REF!</definedName>
    <definedName name="______________MMM42">[5]Basic!#REF!</definedName>
    <definedName name="______________MMM43">[5]Basic!#REF!</definedName>
    <definedName name="______________MMM44">[5]Basic!$F$79</definedName>
    <definedName name="______________MMM45">[5]Basic!#REF!</definedName>
    <definedName name="______________MMM46">[5]Basic!#REF!</definedName>
    <definedName name="______________MMM47">[5]Basic!$F$80</definedName>
    <definedName name="______________MMM48">[5]Basic!#REF!</definedName>
    <definedName name="______________MMM49">[5]Basic!$F$81</definedName>
    <definedName name="______________MMM50">[5]Basic!$F$82</definedName>
    <definedName name="______________MMM51">[5]Basic!#REF!</definedName>
    <definedName name="______________MMM52">[5]Basic!#REF!</definedName>
    <definedName name="______________MMM53">[5]Basic!#REF!</definedName>
    <definedName name="______________MMM54">[5]Basic!$F$83</definedName>
    <definedName name="_____________DIV1">'[4]Kuantitas &amp; Harga'!$H$21</definedName>
    <definedName name="_____________DIV10">'[4]Kuantitas &amp; Harga'!$H$484</definedName>
    <definedName name="_____________DIV11">'[2]Kuantitas &amp; Harga'!#REF!</definedName>
    <definedName name="_____________DIV2">'[4]Kuantitas &amp; Harga'!$H$43</definedName>
    <definedName name="_____________DIV3">'[4]Kuantitas &amp; Harga'!$H$63</definedName>
    <definedName name="_____________DIV4">'[4]Kuantitas &amp; Harga'!$H$92</definedName>
    <definedName name="_____________DIV5">'[4]Kuantitas &amp; Harga'!$H$109</definedName>
    <definedName name="_____________DIV6">'[4]Kuantitas &amp; Harga'!$H$170</definedName>
    <definedName name="_____________DIV7">'[4]Kuantitas &amp; Harga'!$H$324</definedName>
    <definedName name="_____________DIV8">'[4]Kuantitas &amp; Harga'!$H$351</definedName>
    <definedName name="_____________DIV9">'[4]Kuantitas &amp; Harga'!$H$418</definedName>
    <definedName name="_____________EEE01">[5]Alat!$AM$8</definedName>
    <definedName name="_____________EEE02">[5]Alat!$AM$9</definedName>
    <definedName name="_____________EEE03">[5]Alat!$AM$10</definedName>
    <definedName name="_____________EEE04">[5]Alat!$AM$11</definedName>
    <definedName name="_____________EEE05">[5]Alat!$AM$12</definedName>
    <definedName name="_____________EEE06">[5]Alat!$AM$13</definedName>
    <definedName name="_____________EEE07">[5]Alat!$AM$14</definedName>
    <definedName name="_____________EEE08">[5]Alat!$AM$15</definedName>
    <definedName name="_____________EEE09">[5]Alat!$AM$16</definedName>
    <definedName name="_____________EEE10">[5]Alat!$AM$17</definedName>
    <definedName name="_____________EEE11">[5]Alat!$AM$18</definedName>
    <definedName name="_____________EEE12">[5]Alat!$AM$19</definedName>
    <definedName name="_____________EEE13">[5]Alat!$AM$20</definedName>
    <definedName name="_____________EEE14">[5]Alat!$AM$21</definedName>
    <definedName name="_____________EEE15">[5]Alat!$AM$22</definedName>
    <definedName name="_____________EEE16">[5]Alat!$AM$23</definedName>
    <definedName name="_____________EEE17">[5]Alat!$AM$24</definedName>
    <definedName name="_____________EEE18">[5]Alat!$AM$25</definedName>
    <definedName name="_____________EEE19">[5]Alat!$AM$26</definedName>
    <definedName name="_____________EEE20">[5]Alat!$AM$27</definedName>
    <definedName name="_____________EEE21">[5]Alat!$AM$28</definedName>
    <definedName name="_____________EEE22">[5]Alat!$AM$29</definedName>
    <definedName name="_____________EEE23">[5]Alat!$AM$30</definedName>
    <definedName name="_____________EEE24">[5]Alat!$AM$31</definedName>
    <definedName name="_____________EEE25">[5]Alat!$AM$32</definedName>
    <definedName name="_____________EEE26">[5]Alat!$AM$33</definedName>
    <definedName name="_____________EEE27">[5]Alat!$AM$34</definedName>
    <definedName name="_____________EEE28">[5]Alat!$AM$35</definedName>
    <definedName name="_____________EEE29">[5]Alat!$AM$36</definedName>
    <definedName name="_____________EEE30">[5]Alat!$AM$37</definedName>
    <definedName name="_____________EEE31">[5]Alat!$AM$38</definedName>
    <definedName name="_____________EEE32">[5]Alat!$AM$39</definedName>
    <definedName name="_____________EEE33">[5]Alat!$AM$40</definedName>
    <definedName name="_____________HAL1">'[4]Kuantitas &amp; Harga'!$A$1:$J$66</definedName>
    <definedName name="_____________HAL2">'[4]Kuantitas &amp; Harga'!$A$67:$J$112</definedName>
    <definedName name="_____________HAL3">'[4]Kuantitas &amp; Harga'!$A$113:$J$173</definedName>
    <definedName name="_____________HAL4">'[4]Kuantitas &amp; Harga'!$A$174:$J$227</definedName>
    <definedName name="_____________HAL5">'[4]Kuantitas &amp; Harga'!$A$228:$J$288</definedName>
    <definedName name="_____________HAL6">'[4]Kuantitas &amp; Harga'!$A$289:$J$354</definedName>
    <definedName name="_____________HAL7">'[4]Kuantitas &amp; Harga'!$A$355:$J$421</definedName>
    <definedName name="_____________HAL8">'[4]Kuantitas &amp; Harga'!$A$422:$J$486</definedName>
    <definedName name="_____________LLL01">[5]Basic!$F$8</definedName>
    <definedName name="_____________LLL02">[5]Basic!$F$10</definedName>
    <definedName name="_____________LLL03">[5]Basic!$F$12</definedName>
    <definedName name="_____________LLL04">[5]Basic!$F$14</definedName>
    <definedName name="_____________LLL05">[5]Basic!$F$16</definedName>
    <definedName name="_____________LLL06">[5]Basic!$F$18</definedName>
    <definedName name="_____________LLL07">[5]Basic!$F$20</definedName>
    <definedName name="_____________LLL08">[5]Basic!$F$22</definedName>
    <definedName name="_____________LLL09">[5]Basic!$F$24</definedName>
    <definedName name="_____________LLL10">[5]Basic!$F$26</definedName>
    <definedName name="_____________LLL11">[5]Basic!$F$28</definedName>
    <definedName name="_____________MDE01">'[3]SEWA ALAT'!#REF!</definedName>
    <definedName name="_____________MDE02">'[3]SEWA ALAT'!#REF!</definedName>
    <definedName name="_____________MDE03">'[3]SEWA ALAT'!#REF!</definedName>
    <definedName name="_____________MDE04">'[3]SEWA ALAT'!#REF!</definedName>
    <definedName name="_____________MDE05">'[3]SEWA ALAT'!#REF!</definedName>
    <definedName name="_____________MDE06">'[3]SEWA ALAT'!#REF!</definedName>
    <definedName name="_____________MDE07">'[3]SEWA ALAT'!#REF!</definedName>
    <definedName name="_____________MDE08">'[3]SEWA ALAT'!#REF!</definedName>
    <definedName name="_____________MDE09">'[3]SEWA ALAT'!#REF!</definedName>
    <definedName name="_____________MDE10">'[3]SEWA ALAT'!#REF!</definedName>
    <definedName name="_____________MDE11">'[3]SEWA ALAT'!#REF!</definedName>
    <definedName name="_____________MDE12">'[3]SEWA ALAT'!#REF!</definedName>
    <definedName name="_____________MDE13">'[3]SEWA ALAT'!#REF!</definedName>
    <definedName name="_____________MDE14">'[3]SEWA ALAT'!#REF!</definedName>
    <definedName name="_____________MDE15">'[3]SEWA ALAT'!#REF!</definedName>
    <definedName name="_____________MDE16">'[3]SEWA ALAT'!#REF!</definedName>
    <definedName name="_____________MDE17">'[3]SEWA ALAT'!#REF!</definedName>
    <definedName name="_____________MDE18">'[3]SEWA ALAT'!#REF!</definedName>
    <definedName name="_____________MDE19">'[3]SEWA ALAT'!#REF!</definedName>
    <definedName name="_____________MDE20">'[3]SEWA ALAT'!#REF!</definedName>
    <definedName name="_____________MDE21">'[3]SEWA ALAT'!#REF!</definedName>
    <definedName name="_____________MDE22">'[3]SEWA ALAT'!#REF!</definedName>
    <definedName name="_____________MDE23">'[3]SEWA ALAT'!#REF!</definedName>
    <definedName name="_____________MDE24">'[3]SEWA ALAT'!#REF!</definedName>
    <definedName name="_____________MDE25">'[3]SEWA ALAT'!#REF!</definedName>
    <definedName name="_____________MDE26">'[3]SEWA ALAT'!#REF!</definedName>
    <definedName name="_____________MDE27">'[3]SEWA ALAT'!#REF!</definedName>
    <definedName name="_____________MDE28">'[3]SEWA ALAT'!#REF!</definedName>
    <definedName name="_____________MDE29">'[3]SEWA ALAT'!#REF!</definedName>
    <definedName name="_____________MDE30">'[3]SEWA ALAT'!#REF!</definedName>
    <definedName name="_____________MDE31">'[3]SEWA ALAT'!#REF!</definedName>
    <definedName name="_____________MDE32">'[3]SEWA ALAT'!#REF!</definedName>
    <definedName name="_____________MDE33">'[3]SEWA ALAT'!#REF!</definedName>
    <definedName name="_____________MDE34">'[3]SEWA ALAT'!#REF!</definedName>
    <definedName name="_____________ME01">'[3]SEWA ALAT'!#REF!</definedName>
    <definedName name="_____________ME02">'[3]SEWA ALAT'!#REF!</definedName>
    <definedName name="_____________ME03">'[3]SEWA ALAT'!#REF!</definedName>
    <definedName name="_____________ME04">'[3]SEWA ALAT'!#REF!</definedName>
    <definedName name="_____________ME05">'[3]SEWA ALAT'!#REF!</definedName>
    <definedName name="_____________ME06">'[3]SEWA ALAT'!#REF!</definedName>
    <definedName name="_____________ME07">'[3]SEWA ALAT'!#REF!</definedName>
    <definedName name="_____________ME08">'[3]SEWA ALAT'!#REF!</definedName>
    <definedName name="_____________ME09">'[3]SEWA ALAT'!#REF!</definedName>
    <definedName name="_____________ME10">'[3]SEWA ALAT'!#REF!</definedName>
    <definedName name="_____________ME11">'[3]SEWA ALAT'!#REF!</definedName>
    <definedName name="_____________ME12">'[3]SEWA ALAT'!#REF!</definedName>
    <definedName name="_____________ME13">'[3]SEWA ALAT'!#REF!</definedName>
    <definedName name="_____________ME14">'[3]SEWA ALAT'!#REF!</definedName>
    <definedName name="_____________ME15">'[3]SEWA ALAT'!#REF!</definedName>
    <definedName name="_____________ME16">'[3]SEWA ALAT'!#REF!</definedName>
    <definedName name="_____________ME17">'[3]SEWA ALAT'!#REF!</definedName>
    <definedName name="_____________ME18">'[3]SEWA ALAT'!#REF!</definedName>
    <definedName name="_____________ME19">'[3]SEWA ALAT'!#REF!</definedName>
    <definedName name="_____________ME20">'[3]SEWA ALAT'!#REF!</definedName>
    <definedName name="_____________ME21">'[3]SEWA ALAT'!#REF!</definedName>
    <definedName name="_____________ME22">'[3]SEWA ALAT'!#REF!</definedName>
    <definedName name="_____________ME23">'[3]SEWA ALAT'!#REF!</definedName>
    <definedName name="_____________ME24">'[3]SEWA ALAT'!#REF!</definedName>
    <definedName name="_____________ME25">'[3]SEWA ALAT'!#REF!</definedName>
    <definedName name="_____________ME26">'[3]SEWA ALAT'!#REF!</definedName>
    <definedName name="_____________ME27">'[3]SEWA ALAT'!#REF!</definedName>
    <definedName name="_____________ME28">'[3]SEWA ALAT'!#REF!</definedName>
    <definedName name="_____________ME29">'[3]SEWA ALAT'!#REF!</definedName>
    <definedName name="_____________ME30">'[3]SEWA ALAT'!#REF!</definedName>
    <definedName name="_____________ME31">'[3]SEWA ALAT'!#REF!</definedName>
    <definedName name="_____________ME32">'[3]SEWA ALAT'!#REF!</definedName>
    <definedName name="_____________ME33">'[3]SEWA ALAT'!#REF!</definedName>
    <definedName name="_____________ME34">'[3]SEWA ALAT'!#REF!</definedName>
    <definedName name="_____________MMM01">[5]Basic!$F$40</definedName>
    <definedName name="_____________MMM02">[5]Basic!$F$41</definedName>
    <definedName name="_____________MMM03">[5]Basic!$F$42</definedName>
    <definedName name="_____________MMM04">[5]Basic!$F$44</definedName>
    <definedName name="_____________MMM05">[5]Basic!$F$46</definedName>
    <definedName name="_____________MMM06">[5]Basic!$F$47</definedName>
    <definedName name="_____________MMM07">[5]Basic!$F$50</definedName>
    <definedName name="_____________MMM08">[5]Basic!$F$51</definedName>
    <definedName name="_____________MMM09">[5]Basic!$F$52</definedName>
    <definedName name="_____________MMM10">[5]Basic!$F$53</definedName>
    <definedName name="_____________MMM11">[5]Basic!$F$54</definedName>
    <definedName name="_____________MMM12">[5]Basic!$F$55</definedName>
    <definedName name="_____________MMM13">[5]Basic!$F$57</definedName>
    <definedName name="_____________MMM14">[5]Basic!$F$58</definedName>
    <definedName name="_____________MMM15">[5]Basic!$F$59</definedName>
    <definedName name="_____________MMM16">[5]Basic!$F$60</definedName>
    <definedName name="_____________MMM17">[5]Basic!$F$61</definedName>
    <definedName name="_____________MMM18">[5]Basic!$F$63</definedName>
    <definedName name="_____________MMM19">[5]Basic!$F$64</definedName>
    <definedName name="_____________MMM20">[5]Basic!$F$65</definedName>
    <definedName name="_____________MMM21">[5]Basic!$F$66</definedName>
    <definedName name="_____________MMM22">[5]Basic!$F$67</definedName>
    <definedName name="_____________MMM23">[5]Basic!$F$68</definedName>
    <definedName name="_____________MMM24">[5]Basic!$F$69</definedName>
    <definedName name="_____________MMM25">[5]Basic!#REF!</definedName>
    <definedName name="_____________MMM26">[5]Basic!#REF!</definedName>
    <definedName name="_____________MMM27">[5]Basic!#REF!</definedName>
    <definedName name="_____________MMM28">[5]Basic!#REF!</definedName>
    <definedName name="_____________MMM29">[5]Basic!#REF!</definedName>
    <definedName name="_____________MMM30">[5]Basic!#REF!</definedName>
    <definedName name="_____________MMM31">[5]Basic!#REF!</definedName>
    <definedName name="_____________MMM32">[5]Basic!$F$71</definedName>
    <definedName name="_____________MMM33">[5]Basic!#REF!</definedName>
    <definedName name="_____________MMM34">[5]Basic!#REF!</definedName>
    <definedName name="_____________MMM35">[5]Basic!$F$72</definedName>
    <definedName name="_____________MMM36">[5]Basic!$F$74</definedName>
    <definedName name="_____________MMM37">[5]Basic!$F$75</definedName>
    <definedName name="_____________MMM38">[5]Basic!$F$76</definedName>
    <definedName name="_____________MMM39">[5]Basic!$F$77</definedName>
    <definedName name="_____________MMM40">[5]Basic!#REF!</definedName>
    <definedName name="_____________MMM41">[5]Basic!#REF!</definedName>
    <definedName name="_____________MMM411">[5]Basic!#REF!</definedName>
    <definedName name="_____________MMM42">[5]Basic!#REF!</definedName>
    <definedName name="_____________MMM43">[5]Basic!#REF!</definedName>
    <definedName name="_____________MMM44">[5]Basic!$F$79</definedName>
    <definedName name="_____________MMM45">[5]Basic!#REF!</definedName>
    <definedName name="_____________MMM46">[5]Basic!#REF!</definedName>
    <definedName name="_____________MMM47">[5]Basic!$F$80</definedName>
    <definedName name="_____________MMM48">[5]Basic!#REF!</definedName>
    <definedName name="_____________MMM49">[5]Basic!$F$81</definedName>
    <definedName name="_____________MMM50">[5]Basic!$F$82</definedName>
    <definedName name="_____________MMM51">[5]Basic!#REF!</definedName>
    <definedName name="_____________MMM52">[5]Basic!#REF!</definedName>
    <definedName name="_____________MMM53">[5]Basic!#REF!</definedName>
    <definedName name="_____________MMM54">[5]Basic!$F$83</definedName>
    <definedName name="____________DIV1">'[4]Kuantitas &amp; Harga'!$H$21</definedName>
    <definedName name="____________DIV10">'[4]Kuantitas &amp; Harga'!$H$484</definedName>
    <definedName name="____________DIV2">'[4]Kuantitas &amp; Harga'!$H$43</definedName>
    <definedName name="____________DIV3">'[4]Kuantitas &amp; Harga'!$H$63</definedName>
    <definedName name="____________DIV4">'[4]Kuantitas &amp; Harga'!$H$92</definedName>
    <definedName name="____________DIV5">'[4]Kuantitas &amp; Harga'!$H$109</definedName>
    <definedName name="____________DIV6">'[4]Kuantitas &amp; Harga'!$H$170</definedName>
    <definedName name="____________DIV7">'[4]Kuantitas &amp; Harga'!$H$324</definedName>
    <definedName name="____________DIV8">'[4]Kuantitas &amp; Harga'!$H$351</definedName>
    <definedName name="____________DIV9">'[4]Kuantitas &amp; Harga'!$H$418</definedName>
    <definedName name="____________EEE01">[5]Alat!$AM$8</definedName>
    <definedName name="____________EEE02">[5]Alat!$AM$9</definedName>
    <definedName name="____________EEE03">[5]Alat!$AM$10</definedName>
    <definedName name="____________EEE04">[5]Alat!$AM$11</definedName>
    <definedName name="____________EEE05">[5]Alat!$AM$12</definedName>
    <definedName name="____________EEE06">[5]Alat!$AM$13</definedName>
    <definedName name="____________EEE07">[5]Alat!$AM$14</definedName>
    <definedName name="____________EEE08">[5]Alat!$AM$15</definedName>
    <definedName name="____________EEE09">[5]Alat!$AM$16</definedName>
    <definedName name="____________EEE10">[5]Alat!$AM$17</definedName>
    <definedName name="____________EEE11">[5]Alat!$AM$18</definedName>
    <definedName name="____________EEE12">[5]Alat!$AM$19</definedName>
    <definedName name="____________EEE13">[5]Alat!$AM$20</definedName>
    <definedName name="____________EEE14">[5]Alat!$AM$21</definedName>
    <definedName name="____________EEE15">[5]Alat!$AM$22</definedName>
    <definedName name="____________EEE16">[5]Alat!$AM$23</definedName>
    <definedName name="____________EEE17">[5]Alat!$AM$24</definedName>
    <definedName name="____________EEE18">[5]Alat!$AM$25</definedName>
    <definedName name="____________EEE19">[5]Alat!$AM$26</definedName>
    <definedName name="____________EEE20">[5]Alat!$AM$27</definedName>
    <definedName name="____________EEE21">[5]Alat!$AM$28</definedName>
    <definedName name="____________EEE22">[5]Alat!$AM$29</definedName>
    <definedName name="____________EEE23">[5]Alat!$AM$30</definedName>
    <definedName name="____________EEE24">[5]Alat!$AM$31</definedName>
    <definedName name="____________EEE25">[5]Alat!$AM$32</definedName>
    <definedName name="____________EEE26">[5]Alat!$AM$33</definedName>
    <definedName name="____________EEE27">[5]Alat!$AM$34</definedName>
    <definedName name="____________EEE28">[5]Alat!$AM$35</definedName>
    <definedName name="____________EEE29">[5]Alat!$AM$36</definedName>
    <definedName name="____________EEE30">[5]Alat!$AM$37</definedName>
    <definedName name="____________EEE31">[5]Alat!$AM$38</definedName>
    <definedName name="____________EEE32">[5]Alat!$AM$39</definedName>
    <definedName name="____________EEE33">[5]Alat!$AM$40</definedName>
    <definedName name="____________HAL1">'[4]Kuantitas &amp; Harga'!$A$1:$J$66</definedName>
    <definedName name="____________HAL2">'[4]Kuantitas &amp; Harga'!$A$67:$J$112</definedName>
    <definedName name="____________HAL3">'[4]Kuantitas &amp; Harga'!$A$113:$J$173</definedName>
    <definedName name="____________HAL4">'[4]Kuantitas &amp; Harga'!$A$174:$J$227</definedName>
    <definedName name="____________HAL5">'[4]Kuantitas &amp; Harga'!$A$228:$J$288</definedName>
    <definedName name="____________HAL6">'[4]Kuantitas &amp; Harga'!$A$289:$J$354</definedName>
    <definedName name="____________HAL7">'[4]Kuantitas &amp; Harga'!$A$355:$J$421</definedName>
    <definedName name="____________HAL8">'[4]Kuantitas &amp; Harga'!$A$422:$J$486</definedName>
    <definedName name="____________LLL01">[5]Basic!$F$8</definedName>
    <definedName name="____________LLL02">[5]Basic!$F$10</definedName>
    <definedName name="____________LLL03">[5]Basic!$F$12</definedName>
    <definedName name="____________LLL04">[5]Basic!$F$14</definedName>
    <definedName name="____________LLL05">[5]Basic!$F$16</definedName>
    <definedName name="____________LLL06">[5]Basic!$F$18</definedName>
    <definedName name="____________LLL07">[5]Basic!$F$20</definedName>
    <definedName name="____________LLL08">[5]Basic!$F$22</definedName>
    <definedName name="____________LLL09">[5]Basic!$F$24</definedName>
    <definedName name="____________LLL10">[5]Basic!$F$26</definedName>
    <definedName name="____________LLL11">[5]Basic!$F$28</definedName>
    <definedName name="____________MDE01">'[3]SEWA ALAT'!#REF!</definedName>
    <definedName name="____________MDE02">'[3]SEWA ALAT'!#REF!</definedName>
    <definedName name="____________MDE03">'[3]SEWA ALAT'!#REF!</definedName>
    <definedName name="____________MDE04">'[3]SEWA ALAT'!#REF!</definedName>
    <definedName name="____________MDE05">'[3]SEWA ALAT'!#REF!</definedName>
    <definedName name="____________MDE06">'[3]SEWA ALAT'!#REF!</definedName>
    <definedName name="____________MDE07">'[3]SEWA ALAT'!#REF!</definedName>
    <definedName name="____________MDE08">'[3]SEWA ALAT'!#REF!</definedName>
    <definedName name="____________MDE09">'[3]SEWA ALAT'!#REF!</definedName>
    <definedName name="____________MDE10">'[3]SEWA ALAT'!#REF!</definedName>
    <definedName name="____________MDE11">'[3]SEWA ALAT'!#REF!</definedName>
    <definedName name="____________MDE12">'[3]SEWA ALAT'!#REF!</definedName>
    <definedName name="____________MDE13">'[3]SEWA ALAT'!#REF!</definedName>
    <definedName name="____________MDE14">'[3]SEWA ALAT'!#REF!</definedName>
    <definedName name="____________MDE15">'[3]SEWA ALAT'!#REF!</definedName>
    <definedName name="____________MDE16">'[3]SEWA ALAT'!#REF!</definedName>
    <definedName name="____________MDE17">'[3]SEWA ALAT'!#REF!</definedName>
    <definedName name="____________MDE18">'[3]SEWA ALAT'!#REF!</definedName>
    <definedName name="____________MDE19">'[3]SEWA ALAT'!#REF!</definedName>
    <definedName name="____________MDE20">'[3]SEWA ALAT'!#REF!</definedName>
    <definedName name="____________MDE21">'[3]SEWA ALAT'!#REF!</definedName>
    <definedName name="____________MDE22">'[3]SEWA ALAT'!#REF!</definedName>
    <definedName name="____________MDE23">'[3]SEWA ALAT'!#REF!</definedName>
    <definedName name="____________MDE24">'[3]SEWA ALAT'!#REF!</definedName>
    <definedName name="____________MDE25">'[3]SEWA ALAT'!#REF!</definedName>
    <definedName name="____________MDE26">'[3]SEWA ALAT'!#REF!</definedName>
    <definedName name="____________MDE27">'[3]SEWA ALAT'!#REF!</definedName>
    <definedName name="____________MDE28">'[3]SEWA ALAT'!#REF!</definedName>
    <definedName name="____________MDE29">'[3]SEWA ALAT'!#REF!</definedName>
    <definedName name="____________MDE30">'[3]SEWA ALAT'!#REF!</definedName>
    <definedName name="____________MDE31">'[3]SEWA ALAT'!#REF!</definedName>
    <definedName name="____________MDE32">'[3]SEWA ALAT'!#REF!</definedName>
    <definedName name="____________MDE33">'[3]SEWA ALAT'!#REF!</definedName>
    <definedName name="____________MDE34">'[3]SEWA ALAT'!#REF!</definedName>
    <definedName name="____________ME01">'[3]SEWA ALAT'!#REF!</definedName>
    <definedName name="____________ME02">'[3]SEWA ALAT'!#REF!</definedName>
    <definedName name="____________ME03">'[3]SEWA ALAT'!#REF!</definedName>
    <definedName name="____________ME04">'[3]SEWA ALAT'!#REF!</definedName>
    <definedName name="____________ME05">'[3]SEWA ALAT'!#REF!</definedName>
    <definedName name="____________ME06">'[3]SEWA ALAT'!#REF!</definedName>
    <definedName name="____________ME07">'[3]SEWA ALAT'!#REF!</definedName>
    <definedName name="____________ME08">'[3]SEWA ALAT'!#REF!</definedName>
    <definedName name="____________ME09">'[3]SEWA ALAT'!#REF!</definedName>
    <definedName name="____________ME10">'[3]SEWA ALAT'!#REF!</definedName>
    <definedName name="____________ME11">'[3]SEWA ALAT'!#REF!</definedName>
    <definedName name="____________ME12">'[3]SEWA ALAT'!#REF!</definedName>
    <definedName name="____________ME13">'[3]SEWA ALAT'!#REF!</definedName>
    <definedName name="____________ME14">'[3]SEWA ALAT'!#REF!</definedName>
    <definedName name="____________ME15">'[3]SEWA ALAT'!#REF!</definedName>
    <definedName name="____________ME16">'[3]SEWA ALAT'!#REF!</definedName>
    <definedName name="____________ME17">'[3]SEWA ALAT'!#REF!</definedName>
    <definedName name="____________ME18">'[3]SEWA ALAT'!#REF!</definedName>
    <definedName name="____________ME19">'[3]SEWA ALAT'!#REF!</definedName>
    <definedName name="____________ME20">'[3]SEWA ALAT'!#REF!</definedName>
    <definedName name="____________ME21">'[3]SEWA ALAT'!#REF!</definedName>
    <definedName name="____________ME22">'[3]SEWA ALAT'!#REF!</definedName>
    <definedName name="____________ME23">'[3]SEWA ALAT'!#REF!</definedName>
    <definedName name="____________ME24">'[3]SEWA ALAT'!#REF!</definedName>
    <definedName name="____________ME25">'[3]SEWA ALAT'!#REF!</definedName>
    <definedName name="____________ME26">'[3]SEWA ALAT'!#REF!</definedName>
    <definedName name="____________ME27">'[3]SEWA ALAT'!#REF!</definedName>
    <definedName name="____________ME28">'[3]SEWA ALAT'!#REF!</definedName>
    <definedName name="____________ME29">'[3]SEWA ALAT'!#REF!</definedName>
    <definedName name="____________ME30">'[3]SEWA ALAT'!#REF!</definedName>
    <definedName name="____________ME31">'[3]SEWA ALAT'!#REF!</definedName>
    <definedName name="____________ME32">'[3]SEWA ALAT'!#REF!</definedName>
    <definedName name="____________ME33">'[3]SEWA ALAT'!#REF!</definedName>
    <definedName name="____________ME34">'[3]SEWA ALAT'!#REF!</definedName>
    <definedName name="____________MMM01">[5]Basic!$F$40</definedName>
    <definedName name="____________MMM02">[5]Basic!$F$41</definedName>
    <definedName name="____________MMM03">[5]Basic!$F$42</definedName>
    <definedName name="____________MMM04">[5]Basic!$F$44</definedName>
    <definedName name="____________MMM05">[5]Basic!$F$46</definedName>
    <definedName name="____________MMM06">[5]Basic!$F$47</definedName>
    <definedName name="____________MMM07">[5]Basic!$F$50</definedName>
    <definedName name="____________MMM08">[5]Basic!$F$51</definedName>
    <definedName name="____________MMM09">[5]Basic!$F$52</definedName>
    <definedName name="____________MMM10">[5]Basic!$F$53</definedName>
    <definedName name="____________MMM11">[5]Basic!$F$54</definedName>
    <definedName name="____________MMM12">[5]Basic!$F$55</definedName>
    <definedName name="____________MMM13">[5]Basic!$F$57</definedName>
    <definedName name="____________MMM14">[5]Basic!$F$58</definedName>
    <definedName name="____________MMM15">[5]Basic!$F$59</definedName>
    <definedName name="____________MMM16">[5]Basic!$F$60</definedName>
    <definedName name="____________MMM17">[5]Basic!$F$61</definedName>
    <definedName name="____________MMM18">[5]Basic!$F$63</definedName>
    <definedName name="____________MMM19">[5]Basic!$F$64</definedName>
    <definedName name="____________MMM20">[5]Basic!$F$65</definedName>
    <definedName name="____________MMM21">[5]Basic!$F$66</definedName>
    <definedName name="____________MMM22">[5]Basic!$F$67</definedName>
    <definedName name="____________MMM23">[5]Basic!$F$68</definedName>
    <definedName name="____________MMM24">[5]Basic!$F$69</definedName>
    <definedName name="____________MMM25">[5]Basic!#REF!</definedName>
    <definedName name="____________MMM26">[5]Basic!#REF!</definedName>
    <definedName name="____________MMM27">[5]Basic!#REF!</definedName>
    <definedName name="____________MMM28">[5]Basic!#REF!</definedName>
    <definedName name="____________MMM29">[5]Basic!#REF!</definedName>
    <definedName name="____________MMM30">[5]Basic!#REF!</definedName>
    <definedName name="____________MMM31">[5]Basic!#REF!</definedName>
    <definedName name="____________MMM32">[5]Basic!$F$71</definedName>
    <definedName name="____________MMM33">[5]Basic!#REF!</definedName>
    <definedName name="____________MMM34">[5]Basic!#REF!</definedName>
    <definedName name="____________MMM35">[5]Basic!$F$72</definedName>
    <definedName name="____________MMM36">[5]Basic!$F$74</definedName>
    <definedName name="____________MMM37">[5]Basic!$F$75</definedName>
    <definedName name="____________MMM38">[5]Basic!$F$76</definedName>
    <definedName name="____________MMM39">[5]Basic!$F$77</definedName>
    <definedName name="____________MMM40">[5]Basic!#REF!</definedName>
    <definedName name="____________MMM41">[5]Basic!#REF!</definedName>
    <definedName name="____________MMM411">[5]Basic!#REF!</definedName>
    <definedName name="____________MMM42">[5]Basic!#REF!</definedName>
    <definedName name="____________MMM43">[5]Basic!#REF!</definedName>
    <definedName name="____________MMM44">[5]Basic!$F$79</definedName>
    <definedName name="____________MMM45">[5]Basic!#REF!</definedName>
    <definedName name="____________MMM46">[5]Basic!#REF!</definedName>
    <definedName name="____________MMM47">[5]Basic!$F$80</definedName>
    <definedName name="____________MMM48">[5]Basic!#REF!</definedName>
    <definedName name="____________MMM49">[5]Basic!$F$81</definedName>
    <definedName name="____________MMM50">[5]Basic!$F$82</definedName>
    <definedName name="____________MMM51">[5]Basic!#REF!</definedName>
    <definedName name="____________MMM52">[5]Basic!#REF!</definedName>
    <definedName name="____________MMM53">[5]Basic!#REF!</definedName>
    <definedName name="____________MMM54">[5]Basic!$F$83</definedName>
    <definedName name="___________DIV1">'[4]Kuantitas &amp; Harga'!$H$21</definedName>
    <definedName name="___________DIV10">'[4]Kuantitas &amp; Harga'!$H$484</definedName>
    <definedName name="___________DIV11">'[2]Kuantitas &amp; Harga'!#REF!</definedName>
    <definedName name="___________DIV2">'[4]Kuantitas &amp; Harga'!$H$43</definedName>
    <definedName name="___________DIV3">'[4]Kuantitas &amp; Harga'!$H$63</definedName>
    <definedName name="___________DIV4">'[4]Kuantitas &amp; Harga'!$H$92</definedName>
    <definedName name="___________DIV5">'[4]Kuantitas &amp; Harga'!$H$109</definedName>
    <definedName name="___________DIV6">'[4]Kuantitas &amp; Harga'!$H$170</definedName>
    <definedName name="___________DIV7">'[4]Kuantitas &amp; Harga'!$H$324</definedName>
    <definedName name="___________DIV8">'[4]Kuantitas &amp; Harga'!$H$351</definedName>
    <definedName name="___________DIV9">'[4]Kuantitas &amp; Harga'!$H$418</definedName>
    <definedName name="___________EEE01">[5]Alat!$AM$8</definedName>
    <definedName name="___________EEE02">[5]Alat!$AM$9</definedName>
    <definedName name="___________EEE03">[5]Alat!$AM$10</definedName>
    <definedName name="___________EEE04">[5]Alat!$AM$11</definedName>
    <definedName name="___________EEE05">[5]Alat!$AM$12</definedName>
    <definedName name="___________EEE06">[5]Alat!$AM$13</definedName>
    <definedName name="___________EEE07">[5]Alat!$AM$14</definedName>
    <definedName name="___________EEE08">[5]Alat!$AM$15</definedName>
    <definedName name="___________EEE09">[5]Alat!$AM$16</definedName>
    <definedName name="___________EEE10">[5]Alat!$AM$17</definedName>
    <definedName name="___________EEE11">[5]Alat!$AM$18</definedName>
    <definedName name="___________EEE12">[5]Alat!$AM$19</definedName>
    <definedName name="___________EEE13">[5]Alat!$AM$20</definedName>
    <definedName name="___________EEE14">[5]Alat!$AM$21</definedName>
    <definedName name="___________EEE15">[5]Alat!$AM$22</definedName>
    <definedName name="___________EEE16">[5]Alat!$AM$23</definedName>
    <definedName name="___________EEE17">[5]Alat!$AM$24</definedName>
    <definedName name="___________EEE18">[5]Alat!$AM$25</definedName>
    <definedName name="___________EEE19">[5]Alat!$AM$26</definedName>
    <definedName name="___________EEE20">[5]Alat!$AM$27</definedName>
    <definedName name="___________EEE21">[5]Alat!$AM$28</definedName>
    <definedName name="___________EEE22">[5]Alat!$AM$29</definedName>
    <definedName name="___________EEE23">[5]Alat!$AM$30</definedName>
    <definedName name="___________EEE24">[5]Alat!$AM$31</definedName>
    <definedName name="___________EEE25">[5]Alat!$AM$32</definedName>
    <definedName name="___________EEE26">[5]Alat!$AM$33</definedName>
    <definedName name="___________EEE27">[5]Alat!$AM$34</definedName>
    <definedName name="___________EEE28">[5]Alat!$AM$35</definedName>
    <definedName name="___________EEE29">[5]Alat!$AM$36</definedName>
    <definedName name="___________EEE30">[5]Alat!$AM$37</definedName>
    <definedName name="___________EEE31">[5]Alat!$AM$38</definedName>
    <definedName name="___________EEE32">[5]Alat!$AM$39</definedName>
    <definedName name="___________EEE33">[5]Alat!$AM$40</definedName>
    <definedName name="___________HAL1">'[4]Kuantitas &amp; Harga'!$A$1:$J$66</definedName>
    <definedName name="___________HAL2">'[4]Kuantitas &amp; Harga'!$A$67:$J$112</definedName>
    <definedName name="___________HAL3">'[4]Kuantitas &amp; Harga'!$A$113:$J$173</definedName>
    <definedName name="___________HAL4">'[4]Kuantitas &amp; Harga'!$A$174:$J$227</definedName>
    <definedName name="___________HAL5">'[4]Kuantitas &amp; Harga'!$A$228:$J$288</definedName>
    <definedName name="___________HAL6">'[4]Kuantitas &amp; Harga'!$A$289:$J$354</definedName>
    <definedName name="___________HAL7">'[4]Kuantitas &amp; Harga'!$A$355:$J$421</definedName>
    <definedName name="___________HAL8">'[4]Kuantitas &amp; Harga'!$A$422:$J$486</definedName>
    <definedName name="___________LLL01">[5]Basic!$F$8</definedName>
    <definedName name="___________LLL02">[5]Basic!$F$10</definedName>
    <definedName name="___________LLL03">[5]Basic!$F$12</definedName>
    <definedName name="___________LLL04">[5]Basic!$F$14</definedName>
    <definedName name="___________LLL05">[5]Basic!$F$16</definedName>
    <definedName name="___________LLL06">[5]Basic!$F$18</definedName>
    <definedName name="___________LLL07">[5]Basic!$F$20</definedName>
    <definedName name="___________LLL08">[5]Basic!$F$22</definedName>
    <definedName name="___________LLL09">[5]Basic!$F$24</definedName>
    <definedName name="___________LLL10">[5]Basic!$F$26</definedName>
    <definedName name="___________LLL11">[5]Basic!$F$28</definedName>
    <definedName name="___________MMM01">[5]Basic!$F$40</definedName>
    <definedName name="___________MMM02">[5]Basic!$F$41</definedName>
    <definedName name="___________MMM03">[5]Basic!$F$42</definedName>
    <definedName name="___________MMM04">[5]Basic!$F$44</definedName>
    <definedName name="___________MMM05">[5]Basic!$F$46</definedName>
    <definedName name="___________MMM06">[5]Basic!$F$47</definedName>
    <definedName name="___________MMM07">[5]Basic!$F$50</definedName>
    <definedName name="___________MMM08">[5]Basic!$F$51</definedName>
    <definedName name="___________MMM09">[5]Basic!$F$52</definedName>
    <definedName name="___________MMM10">[5]Basic!$F$53</definedName>
    <definedName name="___________MMM11">[5]Basic!$F$54</definedName>
    <definedName name="___________MMM12">[5]Basic!$F$55</definedName>
    <definedName name="___________MMM13">[5]Basic!$F$57</definedName>
    <definedName name="___________MMM14">[5]Basic!$F$58</definedName>
    <definedName name="___________MMM15">[5]Basic!$F$59</definedName>
    <definedName name="___________MMM16">[5]Basic!$F$60</definedName>
    <definedName name="___________MMM17">[5]Basic!$F$61</definedName>
    <definedName name="___________MMM18">[5]Basic!$F$63</definedName>
    <definedName name="___________MMM19">[5]Basic!$F$64</definedName>
    <definedName name="___________MMM20">[5]Basic!$F$65</definedName>
    <definedName name="___________MMM21">[5]Basic!$F$66</definedName>
    <definedName name="___________MMM22">[5]Basic!$F$67</definedName>
    <definedName name="___________MMM23">[5]Basic!$F$68</definedName>
    <definedName name="___________MMM24">[5]Basic!$F$69</definedName>
    <definedName name="___________MMM25">[5]Basic!#REF!</definedName>
    <definedName name="___________MMM26">[5]Basic!#REF!</definedName>
    <definedName name="___________MMM27">[5]Basic!#REF!</definedName>
    <definedName name="___________MMM28">[5]Basic!#REF!</definedName>
    <definedName name="___________MMM29">[5]Basic!#REF!</definedName>
    <definedName name="___________MMM30">[5]Basic!#REF!</definedName>
    <definedName name="___________MMM31">[5]Basic!#REF!</definedName>
    <definedName name="___________MMM32">[5]Basic!$F$71</definedName>
    <definedName name="___________MMM33">[5]Basic!#REF!</definedName>
    <definedName name="___________MMM34">[5]Basic!#REF!</definedName>
    <definedName name="___________MMM35">[5]Basic!$F$72</definedName>
    <definedName name="___________MMM36">[5]Basic!$F$74</definedName>
    <definedName name="___________MMM37">[5]Basic!$F$75</definedName>
    <definedName name="___________MMM38">[5]Basic!$F$76</definedName>
    <definedName name="___________MMM39">[5]Basic!$F$77</definedName>
    <definedName name="___________MMM40">[5]Basic!#REF!</definedName>
    <definedName name="___________MMM41">[5]Basic!#REF!</definedName>
    <definedName name="___________MMM411">[5]Basic!#REF!</definedName>
    <definedName name="___________MMM42">[5]Basic!#REF!</definedName>
    <definedName name="___________MMM43">[5]Basic!#REF!</definedName>
    <definedName name="___________MMM44">[5]Basic!$F$79</definedName>
    <definedName name="___________MMM45">[5]Basic!#REF!</definedName>
    <definedName name="___________MMM46">[5]Basic!#REF!</definedName>
    <definedName name="___________MMM47">[5]Basic!$F$80</definedName>
    <definedName name="___________MMM48">[5]Basic!#REF!</definedName>
    <definedName name="___________MMM49">[5]Basic!$F$81</definedName>
    <definedName name="___________MMM50">[5]Basic!$F$82</definedName>
    <definedName name="___________MMM51">[5]Basic!#REF!</definedName>
    <definedName name="___________MMM52">[5]Basic!#REF!</definedName>
    <definedName name="___________MMM53">[5]Basic!#REF!</definedName>
    <definedName name="___________MMM54">[5]Basic!$F$83</definedName>
    <definedName name="__________DIV1">'[4]Kuantitas &amp; Harga'!$H$21</definedName>
    <definedName name="__________DIV10">'[4]Kuantitas &amp; Harga'!$H$484</definedName>
    <definedName name="__________DIV11">[6]DKH!#REF!</definedName>
    <definedName name="__________DIV2">'[4]Kuantitas &amp; Harga'!$H$43</definedName>
    <definedName name="__________DIV3">'[4]Kuantitas &amp; Harga'!$H$63</definedName>
    <definedName name="__________DIV4">'[4]Kuantitas &amp; Harga'!$H$92</definedName>
    <definedName name="__________DIV5">'[4]Kuantitas &amp; Harga'!$H$109</definedName>
    <definedName name="__________DIV6">'[4]Kuantitas &amp; Harga'!$H$170</definedName>
    <definedName name="__________DIV7">'[4]Kuantitas &amp; Harga'!$H$324</definedName>
    <definedName name="__________DIV8">'[4]Kuantitas &amp; Harga'!$H$351</definedName>
    <definedName name="__________DIV9">'[4]Kuantitas &amp; Harga'!$H$418</definedName>
    <definedName name="__________EEE01">[5]Alat!$AM$8</definedName>
    <definedName name="__________EEE02">[5]Alat!$AM$9</definedName>
    <definedName name="__________EEE03">[5]Alat!$AM$10</definedName>
    <definedName name="__________EEE04">[5]Alat!$AM$11</definedName>
    <definedName name="__________EEE05">[5]Alat!$AM$12</definedName>
    <definedName name="__________EEE06">[5]Alat!$AM$13</definedName>
    <definedName name="__________EEE07">[5]Alat!$AM$14</definedName>
    <definedName name="__________EEE08">[5]Alat!$AM$15</definedName>
    <definedName name="__________EEE09">[5]Alat!$AM$16</definedName>
    <definedName name="__________EEE10">[5]Alat!$AM$17</definedName>
    <definedName name="__________EEE11">[5]Alat!$AM$18</definedName>
    <definedName name="__________EEE12">[5]Alat!$AM$19</definedName>
    <definedName name="__________EEE13">[5]Alat!$AM$20</definedName>
    <definedName name="__________EEE14">[5]Alat!$AM$21</definedName>
    <definedName name="__________EEE15">[5]Alat!$AM$22</definedName>
    <definedName name="__________EEE16">[5]Alat!$AM$23</definedName>
    <definedName name="__________EEE17">[5]Alat!$AM$24</definedName>
    <definedName name="__________EEE18">[5]Alat!$AM$25</definedName>
    <definedName name="__________EEE19">[5]Alat!$AM$26</definedName>
    <definedName name="__________EEE20">[5]Alat!$AM$27</definedName>
    <definedName name="__________EEE21">[5]Alat!$AM$28</definedName>
    <definedName name="__________EEE22">[5]Alat!$AM$29</definedName>
    <definedName name="__________EEE23">[5]Alat!$AM$30</definedName>
    <definedName name="__________EEE24">[5]Alat!$AM$31</definedName>
    <definedName name="__________EEE25">[5]Alat!$AM$32</definedName>
    <definedName name="__________EEE26">[5]Alat!$AM$33</definedName>
    <definedName name="__________EEE27">[5]Alat!$AM$34</definedName>
    <definedName name="__________EEE28">[5]Alat!$AM$35</definedName>
    <definedName name="__________EEE29">[5]Alat!$AM$36</definedName>
    <definedName name="__________EEE30">[5]Alat!$AM$37</definedName>
    <definedName name="__________EEE31">[5]Alat!$AM$38</definedName>
    <definedName name="__________EEE32">[5]Alat!$AM$39</definedName>
    <definedName name="__________EEE33">[5]Alat!$AM$40</definedName>
    <definedName name="__________HAL1">'[4]Kuantitas &amp; Harga'!$A$1:$J$66</definedName>
    <definedName name="__________HAL2">'[4]Kuantitas &amp; Harga'!$A$67:$J$112</definedName>
    <definedName name="__________HAL3">'[4]Kuantitas &amp; Harga'!$A$113:$J$173</definedName>
    <definedName name="__________HAL4">'[4]Kuantitas &amp; Harga'!$A$174:$J$227</definedName>
    <definedName name="__________HAL5">'[4]Kuantitas &amp; Harga'!$A$228:$J$288</definedName>
    <definedName name="__________HAL6">'[4]Kuantitas &amp; Harga'!$A$289:$J$354</definedName>
    <definedName name="__________HAL7">'[4]Kuantitas &amp; Harga'!$A$355:$J$421</definedName>
    <definedName name="__________HAL8">'[4]Kuantitas &amp; Harga'!$A$422:$J$486</definedName>
    <definedName name="__________LLL01">[5]Basic!$F$8</definedName>
    <definedName name="__________LLL02">[5]Basic!$F$10</definedName>
    <definedName name="__________LLL03">[5]Basic!$F$12</definedName>
    <definedName name="__________LLL04">[5]Basic!$F$14</definedName>
    <definedName name="__________LLL05">[5]Basic!$F$16</definedName>
    <definedName name="__________LLL06">[5]Basic!$F$18</definedName>
    <definedName name="__________LLL07">[5]Basic!$F$20</definedName>
    <definedName name="__________LLL08">[5]Basic!$F$22</definedName>
    <definedName name="__________LLL09">[5]Basic!$F$24</definedName>
    <definedName name="__________LLL10">[5]Basic!$F$26</definedName>
    <definedName name="__________LLL11">[5]Basic!$F$28</definedName>
    <definedName name="__________MDE01">'[3]SEWA ALAT'!#REF!</definedName>
    <definedName name="__________MDE02">'[3]SEWA ALAT'!#REF!</definedName>
    <definedName name="__________MDE03">'[3]SEWA ALAT'!#REF!</definedName>
    <definedName name="__________MDE04">'[3]SEWA ALAT'!#REF!</definedName>
    <definedName name="__________MDE05">'[3]SEWA ALAT'!#REF!</definedName>
    <definedName name="__________MDE06">'[3]SEWA ALAT'!#REF!</definedName>
    <definedName name="__________MDE07">'[3]SEWA ALAT'!#REF!</definedName>
    <definedName name="__________MDE08">'[3]SEWA ALAT'!#REF!</definedName>
    <definedName name="__________MDE09">'[3]SEWA ALAT'!#REF!</definedName>
    <definedName name="__________MDE10">'[3]SEWA ALAT'!#REF!</definedName>
    <definedName name="__________MDE11">'[3]SEWA ALAT'!#REF!</definedName>
    <definedName name="__________MDE12">'[3]SEWA ALAT'!#REF!</definedName>
    <definedName name="__________MDE13">'[3]SEWA ALAT'!#REF!</definedName>
    <definedName name="__________MDE14">'[3]SEWA ALAT'!#REF!</definedName>
    <definedName name="__________MDE15">'[3]SEWA ALAT'!#REF!</definedName>
    <definedName name="__________MDE16">'[3]SEWA ALAT'!#REF!</definedName>
    <definedName name="__________MDE17">'[3]SEWA ALAT'!#REF!</definedName>
    <definedName name="__________MDE18">'[3]SEWA ALAT'!#REF!</definedName>
    <definedName name="__________MDE19">'[3]SEWA ALAT'!#REF!</definedName>
    <definedName name="__________MDE20">'[3]SEWA ALAT'!#REF!</definedName>
    <definedName name="__________MDE21">'[3]SEWA ALAT'!#REF!</definedName>
    <definedName name="__________MDE22">'[3]SEWA ALAT'!#REF!</definedName>
    <definedName name="__________MDE23">'[3]SEWA ALAT'!#REF!</definedName>
    <definedName name="__________MDE24">'[3]SEWA ALAT'!#REF!</definedName>
    <definedName name="__________MDE25">'[3]SEWA ALAT'!#REF!</definedName>
    <definedName name="__________MDE26">'[3]SEWA ALAT'!#REF!</definedName>
    <definedName name="__________MDE27">'[3]SEWA ALAT'!#REF!</definedName>
    <definedName name="__________MDE28">'[3]SEWA ALAT'!#REF!</definedName>
    <definedName name="__________MDE29">'[3]SEWA ALAT'!#REF!</definedName>
    <definedName name="__________MDE30">'[3]SEWA ALAT'!#REF!</definedName>
    <definedName name="__________MDE31">'[3]SEWA ALAT'!#REF!</definedName>
    <definedName name="__________MDE32">'[3]SEWA ALAT'!#REF!</definedName>
    <definedName name="__________MDE33">'[3]SEWA ALAT'!#REF!</definedName>
    <definedName name="__________MDE34">'[3]SEWA ALAT'!#REF!</definedName>
    <definedName name="__________ME01">'[3]SEWA ALAT'!#REF!</definedName>
    <definedName name="__________ME02">'[3]SEWA ALAT'!#REF!</definedName>
    <definedName name="__________ME03">'[3]SEWA ALAT'!#REF!</definedName>
    <definedName name="__________ME04">'[3]SEWA ALAT'!#REF!</definedName>
    <definedName name="__________ME05">'[3]SEWA ALAT'!#REF!</definedName>
    <definedName name="__________ME06">'[3]SEWA ALAT'!#REF!</definedName>
    <definedName name="__________ME07">'[3]SEWA ALAT'!#REF!</definedName>
    <definedName name="__________ME08">'[3]SEWA ALAT'!#REF!</definedName>
    <definedName name="__________ME09">'[3]SEWA ALAT'!#REF!</definedName>
    <definedName name="__________ME10">'[3]SEWA ALAT'!#REF!</definedName>
    <definedName name="__________ME11">'[3]SEWA ALAT'!#REF!</definedName>
    <definedName name="__________ME12">'[3]SEWA ALAT'!#REF!</definedName>
    <definedName name="__________ME13">'[3]SEWA ALAT'!#REF!</definedName>
    <definedName name="__________ME14">'[3]SEWA ALAT'!#REF!</definedName>
    <definedName name="__________ME15">'[3]SEWA ALAT'!#REF!</definedName>
    <definedName name="__________ME16">'[3]SEWA ALAT'!#REF!</definedName>
    <definedName name="__________ME17">'[3]SEWA ALAT'!#REF!</definedName>
    <definedName name="__________ME18">'[3]SEWA ALAT'!#REF!</definedName>
    <definedName name="__________ME19">'[3]SEWA ALAT'!#REF!</definedName>
    <definedName name="__________ME20">'[3]SEWA ALAT'!#REF!</definedName>
    <definedName name="__________ME21">'[3]SEWA ALAT'!#REF!</definedName>
    <definedName name="__________ME22">'[3]SEWA ALAT'!#REF!</definedName>
    <definedName name="__________ME23">'[3]SEWA ALAT'!#REF!</definedName>
    <definedName name="__________ME24">'[3]SEWA ALAT'!#REF!</definedName>
    <definedName name="__________ME25">'[3]SEWA ALAT'!#REF!</definedName>
    <definedName name="__________ME26">'[3]SEWA ALAT'!#REF!</definedName>
    <definedName name="__________ME27">'[3]SEWA ALAT'!#REF!</definedName>
    <definedName name="__________ME28">'[3]SEWA ALAT'!#REF!</definedName>
    <definedName name="__________ME29">'[3]SEWA ALAT'!#REF!</definedName>
    <definedName name="__________ME30">'[3]SEWA ALAT'!#REF!</definedName>
    <definedName name="__________ME31">'[3]SEWA ALAT'!#REF!</definedName>
    <definedName name="__________ME32">'[3]SEWA ALAT'!#REF!</definedName>
    <definedName name="__________ME33">'[3]SEWA ALAT'!#REF!</definedName>
    <definedName name="__________ME34">'[3]SEWA ALAT'!#REF!</definedName>
    <definedName name="__________MMM01">[5]Basic!$F$40</definedName>
    <definedName name="__________MMM02">[5]Basic!$F$41</definedName>
    <definedName name="__________MMM03">[5]Basic!$F$42</definedName>
    <definedName name="__________MMM04">[5]Basic!$F$44</definedName>
    <definedName name="__________MMM05">[5]Basic!$F$46</definedName>
    <definedName name="__________MMM06">[5]Basic!$F$47</definedName>
    <definedName name="__________MMM07">[5]Basic!$F$50</definedName>
    <definedName name="__________MMM08">[5]Basic!$F$51</definedName>
    <definedName name="__________MMM09">[5]Basic!$F$52</definedName>
    <definedName name="__________MMM10">[5]Basic!$F$53</definedName>
    <definedName name="__________MMM11">[5]Basic!$F$54</definedName>
    <definedName name="__________MMM12">[5]Basic!$F$55</definedName>
    <definedName name="__________MMM13">[5]Basic!$F$57</definedName>
    <definedName name="__________MMM14">[5]Basic!$F$58</definedName>
    <definedName name="__________MMM15">[5]Basic!$F$59</definedName>
    <definedName name="__________MMM16">[5]Basic!$F$60</definedName>
    <definedName name="__________MMM17">[5]Basic!$F$61</definedName>
    <definedName name="__________MMM18">[5]Basic!$F$63</definedName>
    <definedName name="__________MMM19">[5]Basic!$F$64</definedName>
    <definedName name="__________MMM20">[5]Basic!$F$65</definedName>
    <definedName name="__________MMM21">[5]Basic!$F$66</definedName>
    <definedName name="__________MMM22">[5]Basic!$F$67</definedName>
    <definedName name="__________MMM23">[5]Basic!$F$68</definedName>
    <definedName name="__________MMM24">[5]Basic!$F$69</definedName>
    <definedName name="__________MMM25">[5]Basic!#REF!</definedName>
    <definedName name="__________MMM26">[5]Basic!#REF!</definedName>
    <definedName name="__________MMM27">[5]Basic!#REF!</definedName>
    <definedName name="__________MMM28">[5]Basic!#REF!</definedName>
    <definedName name="__________MMM29">[5]Basic!#REF!</definedName>
    <definedName name="__________MMM30">[5]Basic!#REF!</definedName>
    <definedName name="__________MMM31">[5]Basic!#REF!</definedName>
    <definedName name="__________MMM32">[5]Basic!$F$71</definedName>
    <definedName name="__________MMM33">[5]Basic!#REF!</definedName>
    <definedName name="__________MMM34">[5]Basic!#REF!</definedName>
    <definedName name="__________MMM35">[5]Basic!$F$72</definedName>
    <definedName name="__________MMM36">[5]Basic!$F$74</definedName>
    <definedName name="__________MMM37">[5]Basic!$F$75</definedName>
    <definedName name="__________MMM38">[5]Basic!$F$76</definedName>
    <definedName name="__________MMM39">[5]Basic!$F$77</definedName>
    <definedName name="__________MMM40">[5]Basic!#REF!</definedName>
    <definedName name="__________MMM41">[5]Basic!#REF!</definedName>
    <definedName name="__________MMM411">[5]Basic!#REF!</definedName>
    <definedName name="__________MMM42">[5]Basic!#REF!</definedName>
    <definedName name="__________MMM43">[5]Basic!#REF!</definedName>
    <definedName name="__________MMM44">[5]Basic!$F$79</definedName>
    <definedName name="__________MMM45">[5]Basic!#REF!</definedName>
    <definedName name="__________MMM46">[5]Basic!#REF!</definedName>
    <definedName name="__________MMM47">[5]Basic!$F$80</definedName>
    <definedName name="__________MMM48">[5]Basic!#REF!</definedName>
    <definedName name="__________MMM49">[5]Basic!$F$81</definedName>
    <definedName name="__________MMM50">[5]Basic!$F$82</definedName>
    <definedName name="__________MMM51">[5]Basic!#REF!</definedName>
    <definedName name="__________MMM52">[5]Basic!#REF!</definedName>
    <definedName name="__________MMM53">[5]Basic!#REF!</definedName>
    <definedName name="__________MMM54">[5]Basic!$F$83</definedName>
    <definedName name="_________DIV1">'[4]Kuantitas &amp; Harga'!$H$21</definedName>
    <definedName name="_________DIV10">'[4]Kuantitas &amp; Harga'!$H$484</definedName>
    <definedName name="_________DIV11">'[2]Kuantitas &amp; Harga'!#REF!</definedName>
    <definedName name="_________DIV2">'[4]Kuantitas &amp; Harga'!$H$43</definedName>
    <definedName name="_________DIV3">'[4]Kuantitas &amp; Harga'!$H$63</definedName>
    <definedName name="_________DIV4">'[4]Kuantitas &amp; Harga'!$H$92</definedName>
    <definedName name="_________DIV5">'[4]Kuantitas &amp; Harga'!$H$109</definedName>
    <definedName name="_________DIV6">'[4]Kuantitas &amp; Harga'!$H$170</definedName>
    <definedName name="_________DIV7">'[4]Kuantitas &amp; Harga'!$H$324</definedName>
    <definedName name="_________DIV8">'[4]Kuantitas &amp; Harga'!$H$351</definedName>
    <definedName name="_________DIV9">'[4]Kuantitas &amp; Harga'!$H$418</definedName>
    <definedName name="_________EEE01">[5]Alat!$AM$8</definedName>
    <definedName name="_________EEE02">[5]Alat!$AM$9</definedName>
    <definedName name="_________EEE03">[5]Alat!$AM$10</definedName>
    <definedName name="_________EEE04">[5]Alat!$AM$11</definedName>
    <definedName name="_________EEE05">[5]Alat!$AM$12</definedName>
    <definedName name="_________EEE06">[5]Alat!$AM$13</definedName>
    <definedName name="_________EEE07">[5]Alat!$AM$14</definedName>
    <definedName name="_________EEE08">[5]Alat!$AM$15</definedName>
    <definedName name="_________EEE09">[5]Alat!$AM$16</definedName>
    <definedName name="_________EEE10">[5]Alat!$AM$17</definedName>
    <definedName name="_________EEE11">[5]Alat!$AM$18</definedName>
    <definedName name="_________EEE12">[5]Alat!$AM$19</definedName>
    <definedName name="_________EEE13">[5]Alat!$AM$20</definedName>
    <definedName name="_________EEE14">[5]Alat!$AM$21</definedName>
    <definedName name="_________EEE15">[5]Alat!$AM$22</definedName>
    <definedName name="_________EEE16">[5]Alat!$AM$23</definedName>
    <definedName name="_________EEE17">[5]Alat!$AM$24</definedName>
    <definedName name="_________EEE18">[5]Alat!$AM$25</definedName>
    <definedName name="_________EEE19">[5]Alat!$AM$26</definedName>
    <definedName name="_________EEE20">[5]Alat!$AM$27</definedName>
    <definedName name="_________EEE21">[5]Alat!$AM$28</definedName>
    <definedName name="_________EEE22">[5]Alat!$AM$29</definedName>
    <definedName name="_________EEE23">[5]Alat!$AM$30</definedName>
    <definedName name="_________EEE24">[5]Alat!$AM$31</definedName>
    <definedName name="_________EEE25">[5]Alat!$AM$32</definedName>
    <definedName name="_________EEE26">[5]Alat!$AM$33</definedName>
    <definedName name="_________EEE27">[5]Alat!$AM$34</definedName>
    <definedName name="_________EEE28">[5]Alat!$AM$35</definedName>
    <definedName name="_________EEE29">[5]Alat!$AM$36</definedName>
    <definedName name="_________EEE30">[5]Alat!$AM$37</definedName>
    <definedName name="_________EEE31">[5]Alat!$AM$38</definedName>
    <definedName name="_________EEE32">[5]Alat!$AM$39</definedName>
    <definedName name="_________EEE33">[5]Alat!$AM$40</definedName>
    <definedName name="_________HAL1">'[4]Kuantitas &amp; Harga'!$A$1:$J$66</definedName>
    <definedName name="_________HAL2">'[4]Kuantitas &amp; Harga'!$A$67:$J$112</definedName>
    <definedName name="_________HAL3">'[4]Kuantitas &amp; Harga'!$A$113:$J$173</definedName>
    <definedName name="_________HAL4">'[4]Kuantitas &amp; Harga'!$A$174:$J$227</definedName>
    <definedName name="_________HAL5">'[4]Kuantitas &amp; Harga'!$A$228:$J$288</definedName>
    <definedName name="_________HAL6">'[4]Kuantitas &amp; Harga'!$A$289:$J$354</definedName>
    <definedName name="_________HAL7">'[4]Kuantitas &amp; Harga'!$A$355:$J$421</definedName>
    <definedName name="_________HAL8">'[4]Kuantitas &amp; Harga'!$A$422:$J$486</definedName>
    <definedName name="_________LLL01">[5]Basic!$F$8</definedName>
    <definedName name="_________LLL02">[5]Basic!$F$10</definedName>
    <definedName name="_________LLL03">[5]Basic!$F$12</definedName>
    <definedName name="_________LLL04">[5]Basic!$F$14</definedName>
    <definedName name="_________LLL05">[5]Basic!$F$16</definedName>
    <definedName name="_________LLL06">[5]Basic!$F$18</definedName>
    <definedName name="_________LLL07">[5]Basic!$F$20</definedName>
    <definedName name="_________LLL08">[5]Basic!$F$22</definedName>
    <definedName name="_________LLL09">[5]Basic!$F$24</definedName>
    <definedName name="_________LLL10">[5]Basic!$F$26</definedName>
    <definedName name="_________LLL11">[5]Basic!$F$28</definedName>
    <definedName name="_________MDE01">'[3]SEWA ALAT'!#REF!</definedName>
    <definedName name="_________MDE02">'[3]SEWA ALAT'!#REF!</definedName>
    <definedName name="_________MDE03">'[3]SEWA ALAT'!#REF!</definedName>
    <definedName name="_________MDE04">'[3]SEWA ALAT'!#REF!</definedName>
    <definedName name="_________MDE05">'[3]SEWA ALAT'!#REF!</definedName>
    <definedName name="_________MDE06">'[3]SEWA ALAT'!#REF!</definedName>
    <definedName name="_________MDE07">'[3]SEWA ALAT'!#REF!</definedName>
    <definedName name="_________MDE08">'[3]SEWA ALAT'!#REF!</definedName>
    <definedName name="_________MDE09">'[3]SEWA ALAT'!#REF!</definedName>
    <definedName name="_________MDE10">'[3]SEWA ALAT'!#REF!</definedName>
    <definedName name="_________MDE11">'[3]SEWA ALAT'!#REF!</definedName>
    <definedName name="_________MDE12">'[3]SEWA ALAT'!#REF!</definedName>
    <definedName name="_________MDE13">'[3]SEWA ALAT'!#REF!</definedName>
    <definedName name="_________MDE14">'[3]SEWA ALAT'!#REF!</definedName>
    <definedName name="_________MDE15">'[3]SEWA ALAT'!#REF!</definedName>
    <definedName name="_________MDE16">'[3]SEWA ALAT'!#REF!</definedName>
    <definedName name="_________MDE17">'[3]SEWA ALAT'!#REF!</definedName>
    <definedName name="_________MDE18">'[3]SEWA ALAT'!#REF!</definedName>
    <definedName name="_________MDE19">'[3]SEWA ALAT'!#REF!</definedName>
    <definedName name="_________MDE20">'[3]SEWA ALAT'!#REF!</definedName>
    <definedName name="_________MDE21">'[3]SEWA ALAT'!#REF!</definedName>
    <definedName name="_________MDE22">'[3]SEWA ALAT'!#REF!</definedName>
    <definedName name="_________MDE23">'[3]SEWA ALAT'!#REF!</definedName>
    <definedName name="_________MDE24">'[3]SEWA ALAT'!#REF!</definedName>
    <definedName name="_________MDE25">'[3]SEWA ALAT'!#REF!</definedName>
    <definedName name="_________MDE26">'[3]SEWA ALAT'!#REF!</definedName>
    <definedName name="_________MDE27">'[3]SEWA ALAT'!#REF!</definedName>
    <definedName name="_________MDE28">'[3]SEWA ALAT'!#REF!</definedName>
    <definedName name="_________MDE29">'[3]SEWA ALAT'!#REF!</definedName>
    <definedName name="_________MDE30">'[3]SEWA ALAT'!#REF!</definedName>
    <definedName name="_________MDE31">'[3]SEWA ALAT'!#REF!</definedName>
    <definedName name="_________MDE32">'[3]SEWA ALAT'!#REF!</definedName>
    <definedName name="_________MDE33">'[3]SEWA ALAT'!#REF!</definedName>
    <definedName name="_________MDE34">'[3]SEWA ALAT'!#REF!</definedName>
    <definedName name="_________ME01">'[3]SEWA ALAT'!#REF!</definedName>
    <definedName name="_________ME02">'[3]SEWA ALAT'!#REF!</definedName>
    <definedName name="_________ME03">'[3]SEWA ALAT'!#REF!</definedName>
    <definedName name="_________ME04">'[3]SEWA ALAT'!#REF!</definedName>
    <definedName name="_________ME05">'[3]SEWA ALAT'!#REF!</definedName>
    <definedName name="_________ME06">'[3]SEWA ALAT'!#REF!</definedName>
    <definedName name="_________ME07">'[3]SEWA ALAT'!#REF!</definedName>
    <definedName name="_________ME08">'[3]SEWA ALAT'!#REF!</definedName>
    <definedName name="_________ME09">'[3]SEWA ALAT'!#REF!</definedName>
    <definedName name="_________ME10">'[3]SEWA ALAT'!#REF!</definedName>
    <definedName name="_________ME11">'[3]SEWA ALAT'!#REF!</definedName>
    <definedName name="_________ME12">'[3]SEWA ALAT'!#REF!</definedName>
    <definedName name="_________ME13">'[3]SEWA ALAT'!#REF!</definedName>
    <definedName name="_________ME14">'[3]SEWA ALAT'!#REF!</definedName>
    <definedName name="_________ME15">'[3]SEWA ALAT'!#REF!</definedName>
    <definedName name="_________ME16">'[3]SEWA ALAT'!#REF!</definedName>
    <definedName name="_________ME17">'[3]SEWA ALAT'!#REF!</definedName>
    <definedName name="_________ME18">'[3]SEWA ALAT'!#REF!</definedName>
    <definedName name="_________ME19">'[3]SEWA ALAT'!#REF!</definedName>
    <definedName name="_________ME20">'[3]SEWA ALAT'!#REF!</definedName>
    <definedName name="_________ME21">'[3]SEWA ALAT'!#REF!</definedName>
    <definedName name="_________ME22">'[3]SEWA ALAT'!#REF!</definedName>
    <definedName name="_________ME23">'[3]SEWA ALAT'!#REF!</definedName>
    <definedName name="_________ME24">'[3]SEWA ALAT'!#REF!</definedName>
    <definedName name="_________ME25">'[3]SEWA ALAT'!#REF!</definedName>
    <definedName name="_________ME26">'[3]SEWA ALAT'!#REF!</definedName>
    <definedName name="_________ME27">'[3]SEWA ALAT'!#REF!</definedName>
    <definedName name="_________ME28">'[3]SEWA ALAT'!#REF!</definedName>
    <definedName name="_________ME29">'[3]SEWA ALAT'!#REF!</definedName>
    <definedName name="_________ME30">'[3]SEWA ALAT'!#REF!</definedName>
    <definedName name="_________ME31">'[3]SEWA ALAT'!#REF!</definedName>
    <definedName name="_________ME32">'[3]SEWA ALAT'!#REF!</definedName>
    <definedName name="_________ME33">'[3]SEWA ALAT'!#REF!</definedName>
    <definedName name="_________ME34">'[3]SEWA ALAT'!#REF!</definedName>
    <definedName name="_________MMM01">[5]Basic!$F$40</definedName>
    <definedName name="_________MMM02">[5]Basic!$F$41</definedName>
    <definedName name="_________MMM03">[5]Basic!$F$42</definedName>
    <definedName name="_________MMM04">[5]Basic!$F$44</definedName>
    <definedName name="_________MMM05">[5]Basic!$F$46</definedName>
    <definedName name="_________MMM06">[5]Basic!$F$47</definedName>
    <definedName name="_________MMM07">[5]Basic!$F$50</definedName>
    <definedName name="_________MMM08">[5]Basic!$F$51</definedName>
    <definedName name="_________MMM09">[5]Basic!$F$52</definedName>
    <definedName name="_________MMM10">[5]Basic!$F$53</definedName>
    <definedName name="_________MMM11">[5]Basic!$F$54</definedName>
    <definedName name="_________MMM12">[5]Basic!$F$55</definedName>
    <definedName name="_________MMM13">[5]Basic!$F$57</definedName>
    <definedName name="_________MMM14">[5]Basic!$F$58</definedName>
    <definedName name="_________MMM15">[5]Basic!$F$59</definedName>
    <definedName name="_________MMM16">[5]Basic!$F$60</definedName>
    <definedName name="_________MMM17">[5]Basic!$F$61</definedName>
    <definedName name="_________MMM18">[5]Basic!$F$63</definedName>
    <definedName name="_________MMM19">[5]Basic!$F$64</definedName>
    <definedName name="_________MMM20">[5]Basic!$F$65</definedName>
    <definedName name="_________MMM21">[5]Basic!$F$66</definedName>
    <definedName name="_________MMM22">[5]Basic!$F$67</definedName>
    <definedName name="_________MMM23">[5]Basic!$F$68</definedName>
    <definedName name="_________MMM24">[5]Basic!$F$69</definedName>
    <definedName name="_________MMM25">[5]Basic!#REF!</definedName>
    <definedName name="_________MMM26">[5]Basic!#REF!</definedName>
    <definedName name="_________MMM27">[5]Basic!#REF!</definedName>
    <definedName name="_________MMM28">[5]Basic!#REF!</definedName>
    <definedName name="_________MMM29">[5]Basic!#REF!</definedName>
    <definedName name="_________MMM30">[5]Basic!#REF!</definedName>
    <definedName name="_________MMM31">[5]Basic!#REF!</definedName>
    <definedName name="_________MMM32">[5]Basic!$F$71</definedName>
    <definedName name="_________MMM33">[5]Basic!#REF!</definedName>
    <definedName name="_________MMM34">[5]Basic!#REF!</definedName>
    <definedName name="_________MMM35">[5]Basic!$F$72</definedName>
    <definedName name="_________MMM36">[5]Basic!$F$74</definedName>
    <definedName name="_________MMM37">[5]Basic!$F$75</definedName>
    <definedName name="_________MMM38">[5]Basic!$F$76</definedName>
    <definedName name="_________MMM39">[5]Basic!$F$77</definedName>
    <definedName name="_________MMM40">[5]Basic!#REF!</definedName>
    <definedName name="_________MMM41">[5]Basic!#REF!</definedName>
    <definedName name="_________MMM411">[5]Basic!#REF!</definedName>
    <definedName name="_________MMM42">[5]Basic!#REF!</definedName>
    <definedName name="_________MMM43">[5]Basic!#REF!</definedName>
    <definedName name="_________MMM44">[5]Basic!$F$79</definedName>
    <definedName name="_________MMM45">[5]Basic!#REF!</definedName>
    <definedName name="_________MMM46">[5]Basic!#REF!</definedName>
    <definedName name="_________MMM47">[5]Basic!$F$80</definedName>
    <definedName name="_________MMM48">[5]Basic!#REF!</definedName>
    <definedName name="_________MMM49">[5]Basic!$F$81</definedName>
    <definedName name="_________MMM50">[5]Basic!$F$82</definedName>
    <definedName name="_________MMM51">[5]Basic!#REF!</definedName>
    <definedName name="_________MMM52">[5]Basic!#REF!</definedName>
    <definedName name="_________MMM53">[5]Basic!#REF!</definedName>
    <definedName name="_________MMM54">[5]Basic!$F$83</definedName>
    <definedName name="_________pvc1">[7]upah!#REF!</definedName>
    <definedName name="_________pvc12">[7]upah!#REF!</definedName>
    <definedName name="_________pvc34">[7]upah!#REF!</definedName>
    <definedName name="_________pvc4">[7]upah!#REF!</definedName>
    <definedName name="________DIV1">#REF!</definedName>
    <definedName name="________DIV10">#REF!</definedName>
    <definedName name="________DIV11">[6]DKH!#REF!</definedName>
    <definedName name="________DIV2">#REF!</definedName>
    <definedName name="________DIV3">#REF!</definedName>
    <definedName name="________DIV4">#REF!</definedName>
    <definedName name="________DIV5">#REF!</definedName>
    <definedName name="________DIV6">#REF!</definedName>
    <definedName name="________DIV7">#REF!</definedName>
    <definedName name="________DIV8">#REF!</definedName>
    <definedName name="________DIV9">#REF!</definedName>
    <definedName name="________EEE01">[8]A.Alat!$AW$8</definedName>
    <definedName name="________EEE02">[8]A.Alat!$AW$9</definedName>
    <definedName name="________EEE03">[8]A.Alat!$AW$10</definedName>
    <definedName name="________EEE04">[8]A.Alat!$AW$11</definedName>
    <definedName name="________EEE05">[8]A.Alat!$AW$12</definedName>
    <definedName name="________EEE06">[8]A.Alat!$AW$13</definedName>
    <definedName name="________EEE07">[8]A.Alat!$AW$14</definedName>
    <definedName name="________EEE08">[8]A.Alat!$AW$15</definedName>
    <definedName name="________EEE09">[8]A.Alat!$AW$16</definedName>
    <definedName name="________EEE10">[8]A.Alat!$AW$17</definedName>
    <definedName name="________EEE11">[8]A.Alat!$AW$18</definedName>
    <definedName name="________EEE12">[8]A.Alat!$AW$19</definedName>
    <definedName name="________EEE13">[8]A.Alat!$AW$20</definedName>
    <definedName name="________EEE14">[8]A.Alat!$AW$21</definedName>
    <definedName name="________EEE15">[8]A.Alat!$AW$22</definedName>
    <definedName name="________EEE16">[8]A.Alat!$AW$23</definedName>
    <definedName name="________EEE17">[8]A.Alat!$AW$24</definedName>
    <definedName name="________EEE18">[8]A.Alat!$AW$25</definedName>
    <definedName name="________EEE19">[8]A.Alat!$AW$26</definedName>
    <definedName name="________EEE20">[8]A.Alat!$AW$27</definedName>
    <definedName name="________EEE21">[8]A.Alat!$AW$28</definedName>
    <definedName name="________EEE22">[8]A.Alat!$AW$29</definedName>
    <definedName name="________EEE23">[8]A.Alat!$AW$30</definedName>
    <definedName name="________EEE24">[8]A.Alat!$AW$31</definedName>
    <definedName name="________EEE25">[8]A.Alat!$AW$32</definedName>
    <definedName name="________EEE26">[8]A.Alat!$AW$33</definedName>
    <definedName name="________EEE27">[8]A.Alat!$AW$34</definedName>
    <definedName name="________EEE28">[8]A.Alat!$AW$35</definedName>
    <definedName name="________EEE29">[8]A.Alat!$AW$36</definedName>
    <definedName name="________EEE30">[8]A.Alat!$AW$37</definedName>
    <definedName name="________EEE31">[8]A.Alat!$AW$38</definedName>
    <definedName name="________EEE32">[8]A.Alat!$AW$39</definedName>
    <definedName name="________EEE33">[8]A.Alat!$AW$40</definedName>
    <definedName name="________HAL1">#REF!</definedName>
    <definedName name="________HAL2">#REF!</definedName>
    <definedName name="________HAL3">#REF!</definedName>
    <definedName name="________HAL4">#REF!</definedName>
    <definedName name="________HAL5">#REF!</definedName>
    <definedName name="________HAL6">#REF!</definedName>
    <definedName name="________HAL7">#REF!</definedName>
    <definedName name="________HAL8">#REF!</definedName>
    <definedName name="________LLL01">#REF!</definedName>
    <definedName name="________LLL02">#REF!</definedName>
    <definedName name="________LLL03">#REF!</definedName>
    <definedName name="________LLL04">#REF!</definedName>
    <definedName name="________LLL05">#REF!</definedName>
    <definedName name="________LLL06">#REF!</definedName>
    <definedName name="________LLL07">#REF!</definedName>
    <definedName name="________LLL08">#REF!</definedName>
    <definedName name="________LLL09">#REF!</definedName>
    <definedName name="________LLL10">#REF!</definedName>
    <definedName name="________LLL11">#REF!</definedName>
    <definedName name="________MDE01">[8]A.Alat!$BO$27</definedName>
    <definedName name="________MDE02">[8]A.Alat!$BO$47</definedName>
    <definedName name="________MDE03">[8]A.Alat!$BO$68</definedName>
    <definedName name="________MDE04">[8]A.Alat!$BO$88</definedName>
    <definedName name="________MDE05">[8]A.Alat!$BO$108</definedName>
    <definedName name="________MDE06">[8]A.Alat!$BO$128</definedName>
    <definedName name="________MDE07">[8]A.Alat!$BO$148</definedName>
    <definedName name="________MDE08">[8]A.Alat!$BO$168</definedName>
    <definedName name="________MDE09">[8]A.Alat!$BO$188</definedName>
    <definedName name="________MDE10">[8]A.Alat!$BO$208</definedName>
    <definedName name="________MDE11">[8]A.Alat!$BO$228</definedName>
    <definedName name="________MDE12">[8]A.Alat!$BO$248</definedName>
    <definedName name="________MDE13">[8]A.Alat!$BO$268</definedName>
    <definedName name="________MDE14">[8]A.Alat!$BO$288</definedName>
    <definedName name="________MDE15">[8]A.Alat!$BO$308</definedName>
    <definedName name="________MDE16">[8]A.Alat!$BO$328</definedName>
    <definedName name="________MDE17">[8]A.Alat!$BO$348</definedName>
    <definedName name="________MDE18">[8]A.Alat!$BO$368</definedName>
    <definedName name="________MDE19">[8]A.Alat!$BO$388</definedName>
    <definedName name="________MDE20">[8]A.Alat!$BO$408</definedName>
    <definedName name="________MDE21">[8]A.Alat!$BO$428</definedName>
    <definedName name="________MDE22">[8]A.Alat!$BO$448</definedName>
    <definedName name="________MDE23">[8]A.Alat!$BO$468</definedName>
    <definedName name="________MDE24">[8]A.Alat!$BO$488</definedName>
    <definedName name="________MDE25">[8]A.Alat!$BO$508</definedName>
    <definedName name="________MDE26">[8]A.Alat!$BO$528</definedName>
    <definedName name="________MDE27">[8]A.Alat!$BO$548</definedName>
    <definedName name="________MDE28">[8]A.Alat!$BO$568</definedName>
    <definedName name="________MDE29">[8]A.Alat!$BO$588</definedName>
    <definedName name="________MDE30">[8]A.Alat!$BO$608</definedName>
    <definedName name="________MDE31">[8]A.Alat!$BO$628</definedName>
    <definedName name="________MDE32">[8]A.Alat!$BO$648</definedName>
    <definedName name="________MDE33">[8]A.Alat!$BO$668</definedName>
    <definedName name="________MDE34">[8]A.Alat!$BO$699</definedName>
    <definedName name="________ME01">[8]A.Alat!$BO$26</definedName>
    <definedName name="________ME02">[8]A.Alat!$BO$46</definedName>
    <definedName name="________ME03">[8]A.Alat!$BO$67</definedName>
    <definedName name="________ME04">[8]A.Alat!$BO$87</definedName>
    <definedName name="________ME05">[8]A.Alat!$BO$107</definedName>
    <definedName name="________ME06">[8]A.Alat!$BO$127</definedName>
    <definedName name="________ME07">[8]A.Alat!$BO$147</definedName>
    <definedName name="________ME08">[8]A.Alat!$BO$167</definedName>
    <definedName name="________ME09">[8]A.Alat!$BO$187</definedName>
    <definedName name="________ME10">[8]A.Alat!$BO$207</definedName>
    <definedName name="________ME11">[8]A.Alat!$BO$227</definedName>
    <definedName name="________ME12">[8]A.Alat!$BO$247</definedName>
    <definedName name="________ME13">[8]A.Alat!$BO$267</definedName>
    <definedName name="________ME14">[8]A.Alat!$BO$287</definedName>
    <definedName name="________ME15">[8]A.Alat!$BO$307</definedName>
    <definedName name="________ME16">[8]A.Alat!$BO$327</definedName>
    <definedName name="________ME17">[8]A.Alat!$BO$347</definedName>
    <definedName name="________ME18">[8]A.Alat!$BO$367</definedName>
    <definedName name="________ME19">[8]A.Alat!$BO$387</definedName>
    <definedName name="________ME20">[8]A.Alat!$BO$407</definedName>
    <definedName name="________ME21">[8]A.Alat!$BO$427</definedName>
    <definedName name="________ME22">[8]A.Alat!$BO$447</definedName>
    <definedName name="________ME23">[8]A.Alat!$BO$467</definedName>
    <definedName name="________ME24">[8]A.Alat!$BO$487</definedName>
    <definedName name="________ME25">[8]A.Alat!$BO$507</definedName>
    <definedName name="________ME26">[8]A.Alat!$BO$527</definedName>
    <definedName name="________ME27">[8]A.Alat!$BO$547</definedName>
    <definedName name="________ME28">[8]A.Alat!$BO$567</definedName>
    <definedName name="________ME29">[8]A.Alat!$BO$587</definedName>
    <definedName name="________ME30">[8]A.Alat!$BO$607</definedName>
    <definedName name="________ME31">[8]A.Alat!$BO$627</definedName>
    <definedName name="________ME32">[8]A.Alat!$BO$647</definedName>
    <definedName name="________ME33">[8]A.Alat!$BO$667</definedName>
    <definedName name="________ME34">[8]A.Alat!$BO$698</definedName>
    <definedName name="________MMM01">#REF!</definedName>
    <definedName name="________MMM02">#REF!</definedName>
    <definedName name="________MMM03">#REF!</definedName>
    <definedName name="________MMM04">#REF!</definedName>
    <definedName name="________MMM05">#REF!</definedName>
    <definedName name="________MMM06">#REF!</definedName>
    <definedName name="________MMM07">#REF!</definedName>
    <definedName name="________MMM08">#REF!</definedName>
    <definedName name="________MMM09">#REF!</definedName>
    <definedName name="________MMM10">#REF!</definedName>
    <definedName name="________MMM11">#REF!</definedName>
    <definedName name="________MMM12">#REF!</definedName>
    <definedName name="________MMM13">#REF!</definedName>
    <definedName name="________MMM14">#REF!</definedName>
    <definedName name="________MMM15">#REF!</definedName>
    <definedName name="________MMM16">#REF!</definedName>
    <definedName name="________MMM17">#REF!</definedName>
    <definedName name="________MMM18">#REF!</definedName>
    <definedName name="________MMM19">#REF!</definedName>
    <definedName name="________MMM20">#REF!</definedName>
    <definedName name="________MMM21">#REF!</definedName>
    <definedName name="________MMM22">#REF!</definedName>
    <definedName name="________MMM23">#REF!</definedName>
    <definedName name="________MMM24">#REF!</definedName>
    <definedName name="________MMM25">#REF!</definedName>
    <definedName name="________MMM26">#REF!</definedName>
    <definedName name="________MMM27">#REF!</definedName>
    <definedName name="________MMM28">#REF!</definedName>
    <definedName name="________MMM29">#REF!</definedName>
    <definedName name="________MMM30">#REF!</definedName>
    <definedName name="________MMM31">#REF!</definedName>
    <definedName name="________MMM32">#REF!</definedName>
    <definedName name="________MMM33">#REF!</definedName>
    <definedName name="________MMM34">#REF!</definedName>
    <definedName name="________MMM35">#REF!</definedName>
    <definedName name="________MMM36">#REF!</definedName>
    <definedName name="________MMM37">#REF!</definedName>
    <definedName name="________MMM38">#REF!</definedName>
    <definedName name="________MMM39">#REF!</definedName>
    <definedName name="________MMM40">#REF!</definedName>
    <definedName name="________MMM41">#REF!</definedName>
    <definedName name="________MMM411">#REF!</definedName>
    <definedName name="________MMM42">#REF!</definedName>
    <definedName name="________MMM43">#REF!</definedName>
    <definedName name="________MMM44">#REF!</definedName>
    <definedName name="________MMM45">#REF!</definedName>
    <definedName name="________MMM46">#REF!</definedName>
    <definedName name="________MMM47">#REF!</definedName>
    <definedName name="________MMM48">#REF!</definedName>
    <definedName name="________MMM49">#REF!</definedName>
    <definedName name="________MMM50">#REF!</definedName>
    <definedName name="________MMM51">#REF!</definedName>
    <definedName name="________MMM52">#REF!</definedName>
    <definedName name="________MMM53">#REF!</definedName>
    <definedName name="________MMM54">#REF!</definedName>
    <definedName name="_______anK010">#REF!</definedName>
    <definedName name="_______anK011">#REF!</definedName>
    <definedName name="_______anK012">#REF!</definedName>
    <definedName name="_______anK013">#REF!</definedName>
    <definedName name="_______anK014">#REF!</definedName>
    <definedName name="_______anK016">#REF!</definedName>
    <definedName name="_______anK017">#REF!</definedName>
    <definedName name="_______anK018">#REF!</definedName>
    <definedName name="_______anK020">#REF!</definedName>
    <definedName name="_______anK026">#REF!</definedName>
    <definedName name="_______anK035">#REF!</definedName>
    <definedName name="_______anK040">#REF!</definedName>
    <definedName name="_______anK110">#REF!</definedName>
    <definedName name="_______anK112">#REF!</definedName>
    <definedName name="_______anK114">#REF!</definedName>
    <definedName name="_______anK115">#REF!</definedName>
    <definedName name="_______anK116">#REF!</definedName>
    <definedName name="_______anK139">#REF!</definedName>
    <definedName name="_______anK224">#REF!</definedName>
    <definedName name="_______anK225">#REF!</definedName>
    <definedName name="_______anK311">#REF!</definedName>
    <definedName name="_______anK321">#REF!</definedName>
    <definedName name="_______ANK341">#REF!</definedName>
    <definedName name="_______anK411">#REF!</definedName>
    <definedName name="_______anK422">#REF!</definedName>
    <definedName name="_______anK517">#REF!</definedName>
    <definedName name="_______anK612">#REF!</definedName>
    <definedName name="_______anK615">#REF!</definedName>
    <definedName name="_______ANK618">#REF!</definedName>
    <definedName name="_______anK639">#REF!</definedName>
    <definedName name="_______anK641">#REF!</definedName>
    <definedName name="_______anK705">#REF!</definedName>
    <definedName name="_______anK710">#REF!</definedName>
    <definedName name="_______anK715">#REF!</definedName>
    <definedName name="_______anK719">#REF!</definedName>
    <definedName name="_______anK720">#REF!</definedName>
    <definedName name="_______anK722">#REF!</definedName>
    <definedName name="_______DIV1">'[9]Kuantitas &amp; Harga'!$H$22</definedName>
    <definedName name="_______DIV10">'[9]Kuantitas &amp; Harga'!$H$486</definedName>
    <definedName name="_______DIV11">'[10]Kuantitas &amp; Harga'!#REF!</definedName>
    <definedName name="_______DIV2">'[9]Kuantitas &amp; Harga'!$H$41</definedName>
    <definedName name="_______DIV3">'[9]Kuantitas &amp; Harga'!$H$61</definedName>
    <definedName name="_______DIV4">'[9]Kuantitas &amp; Harga'!$H$96</definedName>
    <definedName name="_______DIV5">'[9]Kuantitas &amp; Harga'!$H$111</definedName>
    <definedName name="_______DIV6">'[9]Kuantitas &amp; Harga'!$H$168</definedName>
    <definedName name="_______DIV7">'[9]Kuantitas &amp; Harga'!$H$330</definedName>
    <definedName name="_______DIV8">'[9]Kuantitas &amp; Harga'!$H$354</definedName>
    <definedName name="_______DIV9">'[9]Kuantitas &amp; Harga'!$H$422</definedName>
    <definedName name="_______EEE01">[8]A.Alat!$AW$8</definedName>
    <definedName name="_______EEE02">[8]A.Alat!$AW$9</definedName>
    <definedName name="_______EEE03">[8]A.Alat!$AW$10</definedName>
    <definedName name="_______EEE04">[8]A.Alat!$AW$11</definedName>
    <definedName name="_______EEE05">[8]A.Alat!$AW$12</definedName>
    <definedName name="_______EEE06">[8]A.Alat!$AW$13</definedName>
    <definedName name="_______EEE07">[8]A.Alat!$AW$14</definedName>
    <definedName name="_______EEE08">[8]A.Alat!$AW$15</definedName>
    <definedName name="_______EEE09">[8]A.Alat!$AW$16</definedName>
    <definedName name="_______EEE10">[8]A.Alat!$AW$17</definedName>
    <definedName name="_______EEE11">[8]A.Alat!$AW$18</definedName>
    <definedName name="_______EEE12">[8]A.Alat!$AW$19</definedName>
    <definedName name="_______EEE13">[8]A.Alat!$AW$20</definedName>
    <definedName name="_______EEE14">[8]A.Alat!$AW$21</definedName>
    <definedName name="_______EEE15">[8]A.Alat!$AW$22</definedName>
    <definedName name="_______EEE16">[8]A.Alat!$AW$23</definedName>
    <definedName name="_______EEE17">[8]A.Alat!$AW$24</definedName>
    <definedName name="_______EEE18">[8]A.Alat!$AW$25</definedName>
    <definedName name="_______EEE19">[8]A.Alat!$AW$26</definedName>
    <definedName name="_______EEE20">[8]A.Alat!$AW$27</definedName>
    <definedName name="_______EEE21">[8]A.Alat!$AW$28</definedName>
    <definedName name="_______EEE22">[8]A.Alat!$AW$29</definedName>
    <definedName name="_______EEE23">[8]A.Alat!$AW$30</definedName>
    <definedName name="_______EEE24">[8]A.Alat!$AW$31</definedName>
    <definedName name="_______EEE25">[8]A.Alat!$AW$32</definedName>
    <definedName name="_______EEE26">[8]A.Alat!$AW$33</definedName>
    <definedName name="_______EEE27">[8]A.Alat!$AW$34</definedName>
    <definedName name="_______EEE28">[8]A.Alat!$AW$35</definedName>
    <definedName name="_______EEE29">[8]A.Alat!$AW$36</definedName>
    <definedName name="_______EEE30">[8]A.Alat!$AW$37</definedName>
    <definedName name="_______EEE31">[8]A.Alat!$AW$38</definedName>
    <definedName name="_______EEE32">[8]A.Alat!$AW$39</definedName>
    <definedName name="_______EEE33">[8]A.Alat!$AW$40</definedName>
    <definedName name="_______HAL1">#REF!</definedName>
    <definedName name="_______HAL2">#REF!</definedName>
    <definedName name="_______HAL3">#REF!</definedName>
    <definedName name="_______HAL4">#REF!</definedName>
    <definedName name="_______HAL5">#REF!</definedName>
    <definedName name="_______HAL6">#REF!</definedName>
    <definedName name="_______HAL7">#REF!</definedName>
    <definedName name="_______HAL8">#REF!</definedName>
    <definedName name="_______kkk311">'[11]3'!$J$329</definedName>
    <definedName name="_______KKK321">'[11]3'!$J$395</definedName>
    <definedName name="_______kkk342">'[11]3'!$J$460</definedName>
    <definedName name="_______KKK411">'[11]4'!$J$329</definedName>
    <definedName name="_______LLL01">#REF!</definedName>
    <definedName name="_______LLL02">#REF!</definedName>
    <definedName name="_______LLL03">#REF!</definedName>
    <definedName name="_______LLL04">#REF!</definedName>
    <definedName name="_______LLL05">#REF!</definedName>
    <definedName name="_______LLL06">#REF!</definedName>
    <definedName name="_______LLL07">#REF!</definedName>
    <definedName name="_______LLL08">#REF!</definedName>
    <definedName name="_______LLL09">#REF!</definedName>
    <definedName name="_______LLL10">#REF!</definedName>
    <definedName name="_______LLL11">#REF!</definedName>
    <definedName name="_______MDE01">[8]A.Alat!$BO$27</definedName>
    <definedName name="_______MDE02">[8]A.Alat!$BO$47</definedName>
    <definedName name="_______MDE03">[8]A.Alat!$BO$68</definedName>
    <definedName name="_______MDE04">[8]A.Alat!$BO$88</definedName>
    <definedName name="_______MDE05">[8]A.Alat!$BO$108</definedName>
    <definedName name="_______MDE06">[8]A.Alat!$BO$128</definedName>
    <definedName name="_______MDE07">[8]A.Alat!$BO$148</definedName>
    <definedName name="_______MDE08">[8]A.Alat!$BO$168</definedName>
    <definedName name="_______MDE09">[8]A.Alat!$BO$188</definedName>
    <definedName name="_______MDE10">[8]A.Alat!$BO$208</definedName>
    <definedName name="_______MDE11">[8]A.Alat!$BO$228</definedName>
    <definedName name="_______MDE12">[8]A.Alat!$BO$248</definedName>
    <definedName name="_______MDE13">[8]A.Alat!$BO$268</definedName>
    <definedName name="_______MDE14">[8]A.Alat!$BO$288</definedName>
    <definedName name="_______MDE15">[8]A.Alat!$BO$308</definedName>
    <definedName name="_______MDE16">[8]A.Alat!$BO$328</definedName>
    <definedName name="_______MDE17">[8]A.Alat!$BO$348</definedName>
    <definedName name="_______MDE18">[8]A.Alat!$BO$368</definedName>
    <definedName name="_______MDE19">[8]A.Alat!$BO$388</definedName>
    <definedName name="_______MDE20">[8]A.Alat!$BO$408</definedName>
    <definedName name="_______MDE21">[8]A.Alat!$BO$428</definedName>
    <definedName name="_______MDE22">[8]A.Alat!$BO$448</definedName>
    <definedName name="_______MDE23">[8]A.Alat!$BO$468</definedName>
    <definedName name="_______MDE24">[8]A.Alat!$BO$488</definedName>
    <definedName name="_______MDE25">[8]A.Alat!$BO$508</definedName>
    <definedName name="_______MDE26">[8]A.Alat!$BO$528</definedName>
    <definedName name="_______MDE27">[8]A.Alat!$BO$548</definedName>
    <definedName name="_______MDE28">[8]A.Alat!$BO$568</definedName>
    <definedName name="_______MDE29">[8]A.Alat!$BO$588</definedName>
    <definedName name="_______MDE30">[8]A.Alat!$BO$608</definedName>
    <definedName name="_______MDE31">[8]A.Alat!$BO$628</definedName>
    <definedName name="_______MDE32">[8]A.Alat!$BO$648</definedName>
    <definedName name="_______MDE33">[8]A.Alat!$BO$668</definedName>
    <definedName name="_______MDE34">[8]A.Alat!$BO$699</definedName>
    <definedName name="_______MDE35">'[12]Peralatan (2)'!$R$27</definedName>
    <definedName name="_______ME01">[8]A.Alat!$BO$26</definedName>
    <definedName name="_______ME02">[8]A.Alat!$BO$46</definedName>
    <definedName name="_______ME03">[8]A.Alat!$BO$67</definedName>
    <definedName name="_______ME04">[8]A.Alat!$BO$87</definedName>
    <definedName name="_______ME05">[8]A.Alat!$BO$107</definedName>
    <definedName name="_______ME06">[8]A.Alat!$BO$127</definedName>
    <definedName name="_______ME07">[8]A.Alat!$BO$147</definedName>
    <definedName name="_______ME08">[8]A.Alat!$BO$167</definedName>
    <definedName name="_______ME09">[8]A.Alat!$BO$187</definedName>
    <definedName name="_______ME10">[8]A.Alat!$BO$207</definedName>
    <definedName name="_______ME11">[8]A.Alat!$BO$227</definedName>
    <definedName name="_______ME12">[8]A.Alat!$BO$247</definedName>
    <definedName name="_______ME13">[8]A.Alat!$BO$267</definedName>
    <definedName name="_______ME14">[8]A.Alat!$BO$287</definedName>
    <definedName name="_______ME15">[8]A.Alat!$BO$307</definedName>
    <definedName name="_______ME16">[8]A.Alat!$BO$327</definedName>
    <definedName name="_______ME17">[8]A.Alat!$BO$347</definedName>
    <definedName name="_______ME18">[8]A.Alat!$BO$367</definedName>
    <definedName name="_______ME19">[8]A.Alat!$BO$387</definedName>
    <definedName name="_______ME20">[8]A.Alat!$BO$407</definedName>
    <definedName name="_______ME21">[8]A.Alat!$BO$427</definedName>
    <definedName name="_______ME22">[8]A.Alat!$BO$447</definedName>
    <definedName name="_______ME23">[8]A.Alat!$BO$467</definedName>
    <definedName name="_______ME24">[8]A.Alat!$BO$487</definedName>
    <definedName name="_______ME25">[8]A.Alat!$BO$507</definedName>
    <definedName name="_______ME26">[8]A.Alat!$BO$527</definedName>
    <definedName name="_______ME27">[8]A.Alat!$BO$547</definedName>
    <definedName name="_______ME28">[8]A.Alat!$BO$567</definedName>
    <definedName name="_______ME29">[8]A.Alat!$BO$587</definedName>
    <definedName name="_______ME30">[8]A.Alat!$BO$607</definedName>
    <definedName name="_______ME31">[8]A.Alat!$BO$627</definedName>
    <definedName name="_______ME32">[8]A.Alat!$BO$647</definedName>
    <definedName name="_______ME33">[8]A.Alat!$BO$667</definedName>
    <definedName name="_______ME34">[8]A.Alat!$BO$698</definedName>
    <definedName name="_______ME35">'[12]Peralatan (2)'!$R$26</definedName>
    <definedName name="_______MMM01">#REF!</definedName>
    <definedName name="_______MMM02">#REF!</definedName>
    <definedName name="_______MMM03">#REF!</definedName>
    <definedName name="_______MMM04">#REF!</definedName>
    <definedName name="_______MMM05">#REF!</definedName>
    <definedName name="_______MMM06">'[13]Basic Price'!#REF!</definedName>
    <definedName name="_______MMM07">'[13]Basic Price'!#REF!</definedName>
    <definedName name="_______MMM08">'[13]Basic Price'!#REF!</definedName>
    <definedName name="_______MMM09">#REF!</definedName>
    <definedName name="_______MMM10">#REF!</definedName>
    <definedName name="_______MMM11">#REF!</definedName>
    <definedName name="_______MMM12">#REF!</definedName>
    <definedName name="_______MMM13">#REF!</definedName>
    <definedName name="_______MMM14">#REF!</definedName>
    <definedName name="_______MMM15">'[13]Basic Price'!#REF!</definedName>
    <definedName name="_______MMM16">#REF!</definedName>
    <definedName name="_______MMM17">'[13]Basic Price'!#REF!</definedName>
    <definedName name="_______MMM18">#REF!</definedName>
    <definedName name="_______MMM19">#REF!</definedName>
    <definedName name="_______MMM20">'[13]Basic Price'!#REF!</definedName>
    <definedName name="_______MMM21">#REF!</definedName>
    <definedName name="_______MMM22">#REF!</definedName>
    <definedName name="_______MMM23">'[13]Basic Price'!#REF!</definedName>
    <definedName name="_______MMM24">'[13]Basic Price'!#REF!</definedName>
    <definedName name="_______MMM25">'[13]Basic Price'!#REF!</definedName>
    <definedName name="_______MMM26">'[13]Basic Price'!#REF!</definedName>
    <definedName name="_______MMM27">'[13]Basic Price'!#REF!</definedName>
    <definedName name="_______MMM28">'[13]Basic Price'!#REF!</definedName>
    <definedName name="_______MMM29">'[13]Basic Price'!#REF!</definedName>
    <definedName name="_______MMM30">'[13]Basic Price'!#REF!</definedName>
    <definedName name="_______MMM31">'[13]Basic Price'!#REF!</definedName>
    <definedName name="_______MMM32">'[13]Basic Price'!#REF!</definedName>
    <definedName name="_______MMM33">'[13]Basic Price'!#REF!</definedName>
    <definedName name="_______MMM34">'[13]Basic Price'!#REF!</definedName>
    <definedName name="_______MMM35">'[13]Basic Price'!#REF!</definedName>
    <definedName name="_______MMM36">'[13]Basic Price'!#REF!</definedName>
    <definedName name="_______MMM37">'[13]Basic Price'!#REF!</definedName>
    <definedName name="_______MMM38">'[13]Basic Price'!#REF!</definedName>
    <definedName name="_______MMM39">#REF!</definedName>
    <definedName name="_______MMM40">'[13]Basic Price'!#REF!</definedName>
    <definedName name="_______MMM41">'[13]Basic Price'!#REF!</definedName>
    <definedName name="_______MMM411">'[13]Basic Price'!#REF!</definedName>
    <definedName name="_______MMM42">'[13]Basic Price'!#REF!</definedName>
    <definedName name="_______MMM43">'[13]Basic Price'!#REF!</definedName>
    <definedName name="_______MMM44">'[13]Basic Price'!#REF!</definedName>
    <definedName name="_______MMM45">'[13]Basic Price'!#REF!</definedName>
    <definedName name="_______MMM46">'[13]Basic Price'!#REF!</definedName>
    <definedName name="_______MMM47">'[13]Basic Price'!#REF!</definedName>
    <definedName name="_______MMM48">'[13]Basic Price'!#REF!</definedName>
    <definedName name="_______MMM49">'[13]Basic Price'!#REF!</definedName>
    <definedName name="_______MMM50">'[13]Basic Price'!#REF!</definedName>
    <definedName name="_______MMM51">'[13]Basic Price'!#REF!</definedName>
    <definedName name="_______MMM52">'[13]Basic Price'!#REF!</definedName>
    <definedName name="_______MMM53">'[13]Basic Price'!#REF!</definedName>
    <definedName name="_______MMM54">'[13]Basic Price'!#REF!</definedName>
    <definedName name="_______nam11">'[14]SEWA ALAT'!#REF!</definedName>
    <definedName name="_______pvc1">[7]upah!#REF!</definedName>
    <definedName name="_______pvc12">[7]upah!#REF!</definedName>
    <definedName name="_______pvc34">[7]upah!#REF!</definedName>
    <definedName name="_______pvc4">[7]upah!#REF!</definedName>
    <definedName name="_______sni23">[15]Peralatan!#REF!</definedName>
    <definedName name="______anK010">#REF!</definedName>
    <definedName name="______anK011">#REF!</definedName>
    <definedName name="______anK012">#REF!</definedName>
    <definedName name="______anK013">#REF!</definedName>
    <definedName name="______anK014">#REF!</definedName>
    <definedName name="______anK016">#REF!</definedName>
    <definedName name="______anK017">#REF!</definedName>
    <definedName name="______anK018">#REF!</definedName>
    <definedName name="______anK020">#REF!</definedName>
    <definedName name="______anK026">#REF!</definedName>
    <definedName name="______anK035">#REF!</definedName>
    <definedName name="______anK040">#REF!</definedName>
    <definedName name="______anK110">#REF!</definedName>
    <definedName name="______anK112">#REF!</definedName>
    <definedName name="______anK114">#REF!</definedName>
    <definedName name="______anK115">#REF!</definedName>
    <definedName name="______anK116">#REF!</definedName>
    <definedName name="______anK139">#REF!</definedName>
    <definedName name="______anK224">#REF!</definedName>
    <definedName name="______anK225">#REF!</definedName>
    <definedName name="______anK311">#REF!</definedName>
    <definedName name="______anK321">#REF!</definedName>
    <definedName name="______ANK341">#REF!</definedName>
    <definedName name="______anK411">#REF!</definedName>
    <definedName name="______anK422">#REF!</definedName>
    <definedName name="______anK517">#REF!</definedName>
    <definedName name="______anK612">#REF!</definedName>
    <definedName name="______anK615">#REF!</definedName>
    <definedName name="______ANK618">#REF!</definedName>
    <definedName name="______anK639">#REF!</definedName>
    <definedName name="______anK641">#REF!</definedName>
    <definedName name="______anK705">#REF!</definedName>
    <definedName name="______anK710">#REF!</definedName>
    <definedName name="______anK715">#REF!</definedName>
    <definedName name="______anK719">#REF!</definedName>
    <definedName name="______anK720">#REF!</definedName>
    <definedName name="______anK722">#REF!</definedName>
    <definedName name="______DIV1">'[16]Kuantitas &amp; Harga'!$H$22</definedName>
    <definedName name="______DIV10">'[16]Kuantitas &amp; Harga'!$H$486</definedName>
    <definedName name="______DIV11">'[10]Kuantitas &amp; Harga'!#REF!</definedName>
    <definedName name="______DIV2">'[16]Kuantitas &amp; Harga'!$H$41</definedName>
    <definedName name="______DIV3">'[16]Kuantitas &amp; Harga'!$H$61</definedName>
    <definedName name="______DIV4">'[16]Kuantitas &amp; Harga'!$H$96</definedName>
    <definedName name="______DIV5">'[16]Kuantitas &amp; Harga'!$H$111</definedName>
    <definedName name="______DIV6">'[16]Kuantitas &amp; Harga'!$H$168</definedName>
    <definedName name="______DIV7">'[16]Kuantitas &amp; Harga'!$H$330</definedName>
    <definedName name="______DIV8">'[16]Kuantitas &amp; Harga'!$H$354</definedName>
    <definedName name="______DIV9">'[16]Kuantitas &amp; Harga'!$H$422</definedName>
    <definedName name="______EEE01">#REF!</definedName>
    <definedName name="______EEE02">#REF!</definedName>
    <definedName name="______EEE03">#REF!</definedName>
    <definedName name="______EEE04">#REF!</definedName>
    <definedName name="______EEE05">#REF!</definedName>
    <definedName name="______EEE06">#REF!</definedName>
    <definedName name="______EEE07">#REF!</definedName>
    <definedName name="______EEE08">#REF!</definedName>
    <definedName name="______EEE09">#REF!</definedName>
    <definedName name="______EEE10">#REF!</definedName>
    <definedName name="______EEE11">#REF!</definedName>
    <definedName name="______EEE12">#REF!</definedName>
    <definedName name="______EEE13">#REF!</definedName>
    <definedName name="______EEE14">#REF!</definedName>
    <definedName name="______EEE15">#REF!</definedName>
    <definedName name="______EEE16">#REF!</definedName>
    <definedName name="______EEE17">#REF!</definedName>
    <definedName name="______EEE18">#REF!</definedName>
    <definedName name="______EEE19">#REF!</definedName>
    <definedName name="______EEE20">#REF!</definedName>
    <definedName name="______EEE21">#REF!</definedName>
    <definedName name="______EEE22">#REF!</definedName>
    <definedName name="______EEE23">#REF!</definedName>
    <definedName name="______EEE24">#REF!</definedName>
    <definedName name="______EEE25">#REF!</definedName>
    <definedName name="______EEE26">#REF!</definedName>
    <definedName name="______EEE27">#REF!</definedName>
    <definedName name="______EEE28">#REF!</definedName>
    <definedName name="______EEE29">#REF!</definedName>
    <definedName name="______EEE30">#REF!</definedName>
    <definedName name="______EEE31">#REF!</definedName>
    <definedName name="______EEE32">#REF!</definedName>
    <definedName name="______EEE33">#REF!</definedName>
    <definedName name="______HAL8">#REF!</definedName>
    <definedName name="______kkk311">'[11]3'!$J$329</definedName>
    <definedName name="______KKK321">'[11]3'!$J$395</definedName>
    <definedName name="______kkk342">'[11]3'!$J$460</definedName>
    <definedName name="______KKK411">'[11]4'!$J$329</definedName>
    <definedName name="______LLL04">'[17]Basic Price'!$F$19</definedName>
    <definedName name="______LLL05">'[17]Basic Price'!$F$21</definedName>
    <definedName name="______LLL06">'[17]Basic Price'!#REF!</definedName>
    <definedName name="______LLL07">'[17]Basic Price'!#REF!</definedName>
    <definedName name="______LLL08">'[17]Basic Price'!#REF!</definedName>
    <definedName name="______LLL09">'[17]Basic Price'!#REF!</definedName>
    <definedName name="______LLL10">'[17]Basic Price'!#REF!</definedName>
    <definedName name="______MDE01">#REF!</definedName>
    <definedName name="______MDE02">#REF!</definedName>
    <definedName name="______MDE03">#REF!</definedName>
    <definedName name="______MDE04">#REF!</definedName>
    <definedName name="______MDE05">#REF!</definedName>
    <definedName name="______MDE06">#REF!</definedName>
    <definedName name="______MDE07">#REF!</definedName>
    <definedName name="______MDE08">#REF!</definedName>
    <definedName name="______MDE09">#REF!</definedName>
    <definedName name="______MDE10">#REF!</definedName>
    <definedName name="______MDE11">#REF!</definedName>
    <definedName name="______MDE12">#REF!</definedName>
    <definedName name="______MDE13">#REF!</definedName>
    <definedName name="______MDE14">#REF!</definedName>
    <definedName name="______MDE15">#REF!</definedName>
    <definedName name="______MDE16">#REF!</definedName>
    <definedName name="______MDE17">#REF!</definedName>
    <definedName name="______MDE18">#REF!</definedName>
    <definedName name="______MDE19">#REF!</definedName>
    <definedName name="______MDE20">#REF!</definedName>
    <definedName name="______MDE21">#REF!</definedName>
    <definedName name="______MDE22">#REF!</definedName>
    <definedName name="______MDE23">#REF!</definedName>
    <definedName name="______MDE24">#REF!</definedName>
    <definedName name="______MDE25">#REF!</definedName>
    <definedName name="______MDE26">#REF!</definedName>
    <definedName name="______MDE27">#REF!</definedName>
    <definedName name="______MDE28">#REF!</definedName>
    <definedName name="______MDE29">#REF!</definedName>
    <definedName name="______MDE30">#REF!</definedName>
    <definedName name="______MDE31">#REF!</definedName>
    <definedName name="______MDE32">#REF!</definedName>
    <definedName name="______MDE33">#REF!</definedName>
    <definedName name="______MDE34">#REF!</definedName>
    <definedName name="______MDE35">'[12]Peralatan (2)'!$R$27</definedName>
    <definedName name="______ME01">#REF!</definedName>
    <definedName name="______ME02">#REF!</definedName>
    <definedName name="______ME03">#REF!</definedName>
    <definedName name="______ME04">#REF!</definedName>
    <definedName name="______ME05">#REF!</definedName>
    <definedName name="______ME06">#REF!</definedName>
    <definedName name="______ME07">#REF!</definedName>
    <definedName name="______ME08">#REF!</definedName>
    <definedName name="______ME09">#REF!</definedName>
    <definedName name="______ME10">#REF!</definedName>
    <definedName name="______ME11">#REF!</definedName>
    <definedName name="______ME12">#REF!</definedName>
    <definedName name="______ME13">#REF!</definedName>
    <definedName name="______ME14">#REF!</definedName>
    <definedName name="______ME15">#REF!</definedName>
    <definedName name="______ME16">#REF!</definedName>
    <definedName name="______ME17">#REF!</definedName>
    <definedName name="______ME18">#REF!</definedName>
    <definedName name="______ME19">#REF!</definedName>
    <definedName name="______ME20">#REF!</definedName>
    <definedName name="______ME21">#REF!</definedName>
    <definedName name="______ME22">#REF!</definedName>
    <definedName name="______ME23">#REF!</definedName>
    <definedName name="______ME24">#REF!</definedName>
    <definedName name="______ME25">#REF!</definedName>
    <definedName name="______ME26">#REF!</definedName>
    <definedName name="______ME27">#REF!</definedName>
    <definedName name="______ME28">#REF!</definedName>
    <definedName name="______ME29">#REF!</definedName>
    <definedName name="______ME30">#REF!</definedName>
    <definedName name="______ME31">#REF!</definedName>
    <definedName name="______ME32">#REF!</definedName>
    <definedName name="______ME33">#REF!</definedName>
    <definedName name="______ME34">#REF!</definedName>
    <definedName name="______ME35">'[12]Peralatan (2)'!$R$26</definedName>
    <definedName name="______MMM01">'[18]Basic Price'!$F$50</definedName>
    <definedName name="______MMM02">'[18]Basic Price'!$F$54</definedName>
    <definedName name="______MMM06">'[19]Basic Price'!#REF!</definedName>
    <definedName name="______MMM07">'[19]Basic Price'!#REF!</definedName>
    <definedName name="______MMM08">'[19]Basic Price'!#REF!</definedName>
    <definedName name="______MMM15">'[19]Basic Price'!#REF!</definedName>
    <definedName name="______MMM17">'[19]Basic Price'!#REF!</definedName>
    <definedName name="______MMM20">'[19]Basic Price'!#REF!</definedName>
    <definedName name="______MMM21">'[17]Basic Price'!$F$89</definedName>
    <definedName name="______MMM22">'[17]Basic Price'!$F$91</definedName>
    <definedName name="______MMM23">'[19]Basic Price'!#REF!</definedName>
    <definedName name="______MMM24">'[19]Basic Price'!#REF!</definedName>
    <definedName name="______MMM25">'[19]Basic Price'!#REF!</definedName>
    <definedName name="______MMM26">'[19]Basic Price'!#REF!</definedName>
    <definedName name="______MMM27">'[19]Basic Price'!#REF!</definedName>
    <definedName name="______MMM28">'[19]Basic Price'!#REF!</definedName>
    <definedName name="______MMM29">'[19]Basic Price'!#REF!</definedName>
    <definedName name="______MMM30">'[19]Basic Price'!#REF!</definedName>
    <definedName name="______MMM31">'[19]Basic Price'!#REF!</definedName>
    <definedName name="______MMM32">'[19]Basic Price'!#REF!</definedName>
    <definedName name="______MMM33">'[19]Basic Price'!#REF!</definedName>
    <definedName name="______MMM34">'[19]Basic Price'!#REF!</definedName>
    <definedName name="______MMM35">'[19]Basic Price'!#REF!</definedName>
    <definedName name="______MMM36">'[19]Basic Price'!#REF!</definedName>
    <definedName name="______MMM37">'[19]Basic Price'!#REF!</definedName>
    <definedName name="______MMM38">'[19]Basic Price'!#REF!</definedName>
    <definedName name="______MMM40">'[19]Basic Price'!#REF!</definedName>
    <definedName name="______MMM41">'[19]Basic Price'!#REF!</definedName>
    <definedName name="______MMM411">'[19]Basic Price'!#REF!</definedName>
    <definedName name="______MMM42">'[19]Basic Price'!#REF!</definedName>
    <definedName name="______MMM43">'[19]Basic Price'!#REF!</definedName>
    <definedName name="______MMM44">'[19]Basic Price'!#REF!</definedName>
    <definedName name="______MMM45">'[19]Basic Price'!#REF!</definedName>
    <definedName name="______MMM46">'[19]Basic Price'!#REF!</definedName>
    <definedName name="______MMM47">'[19]Basic Price'!#REF!</definedName>
    <definedName name="______MMM48">'[19]Basic Price'!#REF!</definedName>
    <definedName name="______MMM49">'[19]Basic Price'!#REF!</definedName>
    <definedName name="______MMM50">'[19]Basic Price'!#REF!</definedName>
    <definedName name="______MMM51">'[19]Basic Price'!#REF!</definedName>
    <definedName name="______MMM52">'[19]Basic Price'!#REF!</definedName>
    <definedName name="______MMM53">'[19]Basic Price'!#REF!</definedName>
    <definedName name="______MMM54">'[19]Basic Price'!#REF!</definedName>
    <definedName name="______nam11">'[14]SEWA ALAT'!#REF!</definedName>
    <definedName name="______sni23">[15]Peralatan!#REF!</definedName>
    <definedName name="______xlnm.Print_Titles_1">#REF!</definedName>
    <definedName name="_____anK010">#REF!</definedName>
    <definedName name="_____anK011">#REF!</definedName>
    <definedName name="_____anK012">#REF!</definedName>
    <definedName name="_____anK013">#REF!</definedName>
    <definedName name="_____anK014">#REF!</definedName>
    <definedName name="_____anK016">#REF!</definedName>
    <definedName name="_____anK017">#REF!</definedName>
    <definedName name="_____anK018">#REF!</definedName>
    <definedName name="_____anK020">#REF!</definedName>
    <definedName name="_____anK026">#REF!</definedName>
    <definedName name="_____anK035">#REF!</definedName>
    <definedName name="_____anK040">#REF!</definedName>
    <definedName name="_____anK110">#REF!</definedName>
    <definedName name="_____anK112">#REF!</definedName>
    <definedName name="_____anK114">#REF!</definedName>
    <definedName name="_____anK115">#REF!</definedName>
    <definedName name="_____anK116">#REF!</definedName>
    <definedName name="_____anK139">#REF!</definedName>
    <definedName name="_____anK224">#REF!</definedName>
    <definedName name="_____anK225">#REF!</definedName>
    <definedName name="_____anK311">#REF!</definedName>
    <definedName name="_____anK321">#REF!</definedName>
    <definedName name="_____ANK341">#REF!</definedName>
    <definedName name="_____anK411">#REF!</definedName>
    <definedName name="_____anK422">#REF!</definedName>
    <definedName name="_____anK517">#REF!</definedName>
    <definedName name="_____anK612">#REF!</definedName>
    <definedName name="_____anK615">#REF!</definedName>
    <definedName name="_____ANK618">#REF!</definedName>
    <definedName name="_____anK639">#REF!</definedName>
    <definedName name="_____anK641">#REF!</definedName>
    <definedName name="_____anK705">#REF!</definedName>
    <definedName name="_____anK710">#REF!</definedName>
    <definedName name="_____anK715">#REF!</definedName>
    <definedName name="_____anK719">#REF!</definedName>
    <definedName name="_____anK720">#REF!</definedName>
    <definedName name="_____anK722">#REF!</definedName>
    <definedName name="_____DIV1">[20]KH!$H$21</definedName>
    <definedName name="_____DIV10">[20]KH!$H$500</definedName>
    <definedName name="_____DIV11">[20]KH!#REF!</definedName>
    <definedName name="_____DIV2">[20]KH!$H$43</definedName>
    <definedName name="_____DIV3">[20]KH!$H$65</definedName>
    <definedName name="_____DIV4">[20]KH!$H$99</definedName>
    <definedName name="_____DIV5">[20]KH!$H$116</definedName>
    <definedName name="_____DIV6">[20]KH!$H$177</definedName>
    <definedName name="_____DIV7">[20]KH!$H$343</definedName>
    <definedName name="_____DIV8">[20]KH!$H$370</definedName>
    <definedName name="_____DIV9">[20]KH!$H$437</definedName>
    <definedName name="_____EEE01">#REF!</definedName>
    <definedName name="_____EEE02">#REF!</definedName>
    <definedName name="_____EEE03">#REF!</definedName>
    <definedName name="_____EEE04">#REF!</definedName>
    <definedName name="_____EEE05">#REF!</definedName>
    <definedName name="_____EEE06">#REF!</definedName>
    <definedName name="_____EEE07">#REF!</definedName>
    <definedName name="_____EEE08">#REF!</definedName>
    <definedName name="_____EEE09">#REF!</definedName>
    <definedName name="_____EEE10">#REF!</definedName>
    <definedName name="_____EEE11">#REF!</definedName>
    <definedName name="_____EEE12">#REF!</definedName>
    <definedName name="_____EEE13">#REF!</definedName>
    <definedName name="_____EEE14">#REF!</definedName>
    <definedName name="_____EEE15">#REF!</definedName>
    <definedName name="_____EEE16">#REF!</definedName>
    <definedName name="_____EEE17">#REF!</definedName>
    <definedName name="_____EEE18">#REF!</definedName>
    <definedName name="_____EEE19">#REF!</definedName>
    <definedName name="_____EEE20">#REF!</definedName>
    <definedName name="_____EEE21">#REF!</definedName>
    <definedName name="_____EEE22">#REF!</definedName>
    <definedName name="_____EEE23">#REF!</definedName>
    <definedName name="_____EEE24">#REF!</definedName>
    <definedName name="_____EEE25">#REF!</definedName>
    <definedName name="_____EEE26">#REF!</definedName>
    <definedName name="_____EEE27">#REF!</definedName>
    <definedName name="_____EEE28">#REF!</definedName>
    <definedName name="_____EEE29">#REF!</definedName>
    <definedName name="_____EEE30">#REF!</definedName>
    <definedName name="_____EEE31">#REF!</definedName>
    <definedName name="_____EEE32">#REF!</definedName>
    <definedName name="_____EEE33">#REF!</definedName>
    <definedName name="_____HAL1">#REF!</definedName>
    <definedName name="_____HAL2">#REF!</definedName>
    <definedName name="_____HAL3">#REF!</definedName>
    <definedName name="_____HAL4">#REF!</definedName>
    <definedName name="_____HAL5">#REF!</definedName>
    <definedName name="_____HAL6">#REF!</definedName>
    <definedName name="_____HAL7">#REF!</definedName>
    <definedName name="_____HAL8">#REF!</definedName>
    <definedName name="_____kkk311">'[11]3'!$J$329</definedName>
    <definedName name="_____KKK321">'[11]3'!$J$395</definedName>
    <definedName name="_____kkk342">'[11]3'!$J$460</definedName>
    <definedName name="_____KKK411">'[11]4'!$J$329</definedName>
    <definedName name="_____LLL01">#REF!</definedName>
    <definedName name="_____LLL02">#REF!</definedName>
    <definedName name="_____LLL03">#REF!</definedName>
    <definedName name="_____LLL04">'[21]Basic Price'!$F$19</definedName>
    <definedName name="_____LLL05">'[21]Basic Price'!$F$21</definedName>
    <definedName name="_____LLL06">'[21]Basic Price'!#REF!</definedName>
    <definedName name="_____LLL07">'[21]Basic Price'!#REF!</definedName>
    <definedName name="_____LLL08">'[21]Basic Price'!#REF!</definedName>
    <definedName name="_____LLL09">'[21]Basic Price'!#REF!</definedName>
    <definedName name="_____LLL10">'[21]Basic Price'!#REF!</definedName>
    <definedName name="_____LLL11">#REF!</definedName>
    <definedName name="_____MDE01">#REF!</definedName>
    <definedName name="_____MDE02">#REF!</definedName>
    <definedName name="_____MDE03">#REF!</definedName>
    <definedName name="_____MDE04">#REF!</definedName>
    <definedName name="_____MDE05">#REF!</definedName>
    <definedName name="_____MDE06">#REF!</definedName>
    <definedName name="_____MDE07">#REF!</definedName>
    <definedName name="_____MDE08">#REF!</definedName>
    <definedName name="_____MDE09">#REF!</definedName>
    <definedName name="_____MDE10">#REF!</definedName>
    <definedName name="_____MDE11">#REF!</definedName>
    <definedName name="_____MDE12">#REF!</definedName>
    <definedName name="_____MDE13">#REF!</definedName>
    <definedName name="_____MDE14">#REF!</definedName>
    <definedName name="_____MDE15">#REF!</definedName>
    <definedName name="_____MDE16">#REF!</definedName>
    <definedName name="_____MDE17">#REF!</definedName>
    <definedName name="_____MDE18">#REF!</definedName>
    <definedName name="_____MDE19">#REF!</definedName>
    <definedName name="_____MDE20">#REF!</definedName>
    <definedName name="_____MDE21">#REF!</definedName>
    <definedName name="_____MDE22">#REF!</definedName>
    <definedName name="_____MDE23">#REF!</definedName>
    <definedName name="_____MDE24">#REF!</definedName>
    <definedName name="_____MDE25">#REF!</definedName>
    <definedName name="_____MDE26">#REF!</definedName>
    <definedName name="_____MDE27">#REF!</definedName>
    <definedName name="_____MDE28">#REF!</definedName>
    <definedName name="_____MDE29">#REF!</definedName>
    <definedName name="_____MDE30">#REF!</definedName>
    <definedName name="_____MDE31">#REF!</definedName>
    <definedName name="_____MDE32">#REF!</definedName>
    <definedName name="_____MDE33">#REF!</definedName>
    <definedName name="_____MDE34">#REF!</definedName>
    <definedName name="_____MDE35">'[12]Peralatan (2)'!$R$27</definedName>
    <definedName name="_____ME01">#REF!</definedName>
    <definedName name="_____ME02">#REF!</definedName>
    <definedName name="_____ME03">#REF!</definedName>
    <definedName name="_____ME04">#REF!</definedName>
    <definedName name="_____ME05">#REF!</definedName>
    <definedName name="_____ME06">#REF!</definedName>
    <definedName name="_____ME07">#REF!</definedName>
    <definedName name="_____ME08">#REF!</definedName>
    <definedName name="_____ME09">#REF!</definedName>
    <definedName name="_____ME10">#REF!</definedName>
    <definedName name="_____ME11">#REF!</definedName>
    <definedName name="_____ME12">#REF!</definedName>
    <definedName name="_____ME13">#REF!</definedName>
    <definedName name="_____ME14">#REF!</definedName>
    <definedName name="_____ME15">#REF!</definedName>
    <definedName name="_____ME16">#REF!</definedName>
    <definedName name="_____ME17">#REF!</definedName>
    <definedName name="_____ME18">#REF!</definedName>
    <definedName name="_____ME19">#REF!</definedName>
    <definedName name="_____ME20">#REF!</definedName>
    <definedName name="_____ME21">#REF!</definedName>
    <definedName name="_____ME22">#REF!</definedName>
    <definedName name="_____ME23">#REF!</definedName>
    <definedName name="_____ME24">#REF!</definedName>
    <definedName name="_____ME25">#REF!</definedName>
    <definedName name="_____ME26">#REF!</definedName>
    <definedName name="_____ME27">#REF!</definedName>
    <definedName name="_____ME28">#REF!</definedName>
    <definedName name="_____ME29">#REF!</definedName>
    <definedName name="_____ME30">#REF!</definedName>
    <definedName name="_____ME31">#REF!</definedName>
    <definedName name="_____ME32">#REF!</definedName>
    <definedName name="_____ME33">#REF!</definedName>
    <definedName name="_____ME34">#REF!</definedName>
    <definedName name="_____ME35">'[12]Peralatan (2)'!$R$26</definedName>
    <definedName name="_____MMM01">'[22]Basic Price'!$F$50</definedName>
    <definedName name="_____MMM02">'[22]Basic Price'!$F$54</definedName>
    <definedName name="_____MMM03">#REF!</definedName>
    <definedName name="_____MMM04">#REF!</definedName>
    <definedName name="_____MMM05">#REF!</definedName>
    <definedName name="_____MMM06">'[13]Basic Price'!#REF!</definedName>
    <definedName name="_____MMM07">'[13]Basic Price'!#REF!</definedName>
    <definedName name="_____MMM08">'[13]Basic Price'!#REF!</definedName>
    <definedName name="_____MMM09">#REF!</definedName>
    <definedName name="_____MMM10">#REF!</definedName>
    <definedName name="_____MMM11">#REF!</definedName>
    <definedName name="_____MMM12">#REF!</definedName>
    <definedName name="_____MMM13">#REF!</definedName>
    <definedName name="_____MMM14">#REF!</definedName>
    <definedName name="_____MMM15">'[13]Basic Price'!#REF!</definedName>
    <definedName name="_____MMM16">#REF!</definedName>
    <definedName name="_____MMM17">'[13]Basic Price'!#REF!</definedName>
    <definedName name="_____MMM18">#REF!</definedName>
    <definedName name="_____MMM19">#REF!</definedName>
    <definedName name="_____MMM20">'[13]Basic Price'!#REF!</definedName>
    <definedName name="_____MMM21">'[21]Basic Price'!$F$89</definedName>
    <definedName name="_____MMM22">'[21]Basic Price'!$F$91</definedName>
    <definedName name="_____MMM23">'[13]Basic Price'!#REF!</definedName>
    <definedName name="_____MMM24">'[13]Basic Price'!#REF!</definedName>
    <definedName name="_____MMM25">'[13]Basic Price'!#REF!</definedName>
    <definedName name="_____MMM26">'[13]Basic Price'!#REF!</definedName>
    <definedName name="_____MMM27">'[13]Basic Price'!#REF!</definedName>
    <definedName name="_____MMM28">'[13]Basic Price'!#REF!</definedName>
    <definedName name="_____MMM29">'[13]Basic Price'!#REF!</definedName>
    <definedName name="_____MMM30">'[13]Basic Price'!#REF!</definedName>
    <definedName name="_____MMM31">'[13]Basic Price'!#REF!</definedName>
    <definedName name="_____MMM32">'[13]Basic Price'!#REF!</definedName>
    <definedName name="_____MMM33">'[13]Basic Price'!#REF!</definedName>
    <definedName name="_____MMM34">'[13]Basic Price'!#REF!</definedName>
    <definedName name="_____MMM35">'[13]Basic Price'!#REF!</definedName>
    <definedName name="_____MMM36">'[13]Basic Price'!#REF!</definedName>
    <definedName name="_____MMM37">'[13]Basic Price'!#REF!</definedName>
    <definedName name="_____MMM38">'[13]Basic Price'!#REF!</definedName>
    <definedName name="_____MMM39">#REF!</definedName>
    <definedName name="_____MMM40">'[13]Basic Price'!#REF!</definedName>
    <definedName name="_____MMM41">'[13]Basic Price'!#REF!</definedName>
    <definedName name="_____MMM411">'[13]Basic Price'!#REF!</definedName>
    <definedName name="_____MMM42">'[13]Basic Price'!#REF!</definedName>
    <definedName name="_____MMM43">'[13]Basic Price'!#REF!</definedName>
    <definedName name="_____MMM44">'[13]Basic Price'!#REF!</definedName>
    <definedName name="_____MMM45">'[13]Basic Price'!#REF!</definedName>
    <definedName name="_____MMM46">'[13]Basic Price'!#REF!</definedName>
    <definedName name="_____MMM47">'[13]Basic Price'!#REF!</definedName>
    <definedName name="_____MMM48">'[13]Basic Price'!#REF!</definedName>
    <definedName name="_____MMM49">'[13]Basic Price'!#REF!</definedName>
    <definedName name="_____MMM50">'[13]Basic Price'!#REF!</definedName>
    <definedName name="_____MMM51">'[13]Basic Price'!#REF!</definedName>
    <definedName name="_____MMM52">'[13]Basic Price'!#REF!</definedName>
    <definedName name="_____MMM53">'[13]Basic Price'!#REF!</definedName>
    <definedName name="_____MMM54">'[13]Basic Price'!#REF!</definedName>
    <definedName name="_____nam11">'[14]SEWA ALAT'!#REF!</definedName>
    <definedName name="_____pvc1">[7]upah!#REF!</definedName>
    <definedName name="_____pvc12">[7]upah!#REF!</definedName>
    <definedName name="_____pvc34">[7]upah!#REF!</definedName>
    <definedName name="_____pvc4">[7]upah!#REF!</definedName>
    <definedName name="_____sni23">[15]Peralatan!#REF!</definedName>
    <definedName name="_____xlnm.Print_Titles_1">#REF!</definedName>
    <definedName name="____anK010">#REF!</definedName>
    <definedName name="____anK011">#REF!</definedName>
    <definedName name="____anK012">#REF!</definedName>
    <definedName name="____anK013">#REF!</definedName>
    <definedName name="____anK014">#REF!</definedName>
    <definedName name="____anK016">#REF!</definedName>
    <definedName name="____anK017">#REF!</definedName>
    <definedName name="____anK018">#REF!</definedName>
    <definedName name="____anK020">#REF!</definedName>
    <definedName name="____anK026">#REF!</definedName>
    <definedName name="____anK035">#REF!</definedName>
    <definedName name="____anK040">#REF!</definedName>
    <definedName name="____anK110">#REF!</definedName>
    <definedName name="____anK112">#REF!</definedName>
    <definedName name="____anK114">#REF!</definedName>
    <definedName name="____anK115">#REF!</definedName>
    <definedName name="____anK116">#REF!</definedName>
    <definedName name="____anK139">#REF!</definedName>
    <definedName name="____anK224">#REF!</definedName>
    <definedName name="____anK225">#REF!</definedName>
    <definedName name="____anK311">#REF!</definedName>
    <definedName name="____anK321">#REF!</definedName>
    <definedName name="____ANK341">#REF!</definedName>
    <definedName name="____anK411">#REF!</definedName>
    <definedName name="____anK422">#REF!</definedName>
    <definedName name="____anK517">#REF!</definedName>
    <definedName name="____anK612">#REF!</definedName>
    <definedName name="____anK615">#REF!</definedName>
    <definedName name="____ANK618">#REF!</definedName>
    <definedName name="____anK639">#REF!</definedName>
    <definedName name="____anK641">#REF!</definedName>
    <definedName name="____anK705">#REF!</definedName>
    <definedName name="____anK710">#REF!</definedName>
    <definedName name="____anK715">#REF!</definedName>
    <definedName name="____anK719">#REF!</definedName>
    <definedName name="____anK720">#REF!</definedName>
    <definedName name="____anK722">#REF!</definedName>
    <definedName name="____DIV1">'[9]Kuantitas &amp; Harga'!$H$22</definedName>
    <definedName name="____DIV10">'[9]Kuantitas &amp; Harga'!$H$486</definedName>
    <definedName name="____DIV11">'[10]Kuantitas &amp; Harga'!#REF!</definedName>
    <definedName name="____DIV2">'[9]Kuantitas &amp; Harga'!$H$41</definedName>
    <definedName name="____DIV3">'[9]Kuantitas &amp; Harga'!$H$61</definedName>
    <definedName name="____DIV4">'[9]Kuantitas &amp; Harga'!$H$96</definedName>
    <definedName name="____DIV5">'[9]Kuantitas &amp; Harga'!$H$111</definedName>
    <definedName name="____DIV6">'[9]Kuantitas &amp; Harga'!$H$168</definedName>
    <definedName name="____DIV7">'[9]Kuantitas &amp; Harga'!$H$330</definedName>
    <definedName name="____DIV8">'[9]Kuantitas &amp; Harga'!$H$354</definedName>
    <definedName name="____DIV9">'[9]Kuantitas &amp; Harga'!$H$422</definedName>
    <definedName name="____EEE01">#REF!</definedName>
    <definedName name="____EEE02">#REF!</definedName>
    <definedName name="____EEE03">#REF!</definedName>
    <definedName name="____EEE04">#REF!</definedName>
    <definedName name="____EEE05">#REF!</definedName>
    <definedName name="____EEE06">#REF!</definedName>
    <definedName name="____EEE07">#REF!</definedName>
    <definedName name="____EEE08">#REF!</definedName>
    <definedName name="____EEE09">#REF!</definedName>
    <definedName name="____EEE10">#REF!</definedName>
    <definedName name="____EEE11">#REF!</definedName>
    <definedName name="____EEE12">#REF!</definedName>
    <definedName name="____EEE13">#REF!</definedName>
    <definedName name="____EEE14">#REF!</definedName>
    <definedName name="____EEE15">#REF!</definedName>
    <definedName name="____EEE16">#REF!</definedName>
    <definedName name="____EEE17">#REF!</definedName>
    <definedName name="____EEE18">#REF!</definedName>
    <definedName name="____EEE19">#REF!</definedName>
    <definedName name="____EEE20">#REF!</definedName>
    <definedName name="____EEE21">#REF!</definedName>
    <definedName name="____EEE22">#REF!</definedName>
    <definedName name="____EEE23">#REF!</definedName>
    <definedName name="____EEE24">#REF!</definedName>
    <definedName name="____EEE25">#REF!</definedName>
    <definedName name="____EEE26">#REF!</definedName>
    <definedName name="____EEE27">#REF!</definedName>
    <definedName name="____EEE28">#REF!</definedName>
    <definedName name="____EEE29">#REF!</definedName>
    <definedName name="____EEE30">#REF!</definedName>
    <definedName name="____EEE31">#REF!</definedName>
    <definedName name="____EEE32">#REF!</definedName>
    <definedName name="____EEE33">#REF!</definedName>
    <definedName name="____HAL1">#REF!</definedName>
    <definedName name="____HAL2">#REF!</definedName>
    <definedName name="____HAL3">#REF!</definedName>
    <definedName name="____HAL4">#REF!</definedName>
    <definedName name="____HAL5">#REF!</definedName>
    <definedName name="____HAL6">#REF!</definedName>
    <definedName name="____HAL7">#REF!</definedName>
    <definedName name="____HAL8">[23]KH!#REF!</definedName>
    <definedName name="____kkk311">'[11]3'!$J$329</definedName>
    <definedName name="____KKK321">'[11]3'!$J$395</definedName>
    <definedName name="____kkk342">'[11]3'!$J$460</definedName>
    <definedName name="____KKK411">'[11]4'!$J$329</definedName>
    <definedName name="____LLL01">#REF!</definedName>
    <definedName name="____LLL02">#REF!</definedName>
    <definedName name="____LLL03">#REF!</definedName>
    <definedName name="____LLL04">'[17]Basic Price'!$F$19</definedName>
    <definedName name="____LLL05">'[17]Basic Price'!$F$21</definedName>
    <definedName name="____LLL06">'[17]Basic Price'!#REF!</definedName>
    <definedName name="____LLL07">'[17]Basic Price'!#REF!</definedName>
    <definedName name="____LLL08">'[17]Basic Price'!#REF!</definedName>
    <definedName name="____LLL09">'[17]Basic Price'!#REF!</definedName>
    <definedName name="____LLL10">'[17]Basic Price'!#REF!</definedName>
    <definedName name="____LLL11">#REF!</definedName>
    <definedName name="____MDE01">#REF!</definedName>
    <definedName name="____MDE02">#REF!</definedName>
    <definedName name="____MDE03">#REF!</definedName>
    <definedName name="____MDE04">#REF!</definedName>
    <definedName name="____MDE05">#REF!</definedName>
    <definedName name="____MDE06">#REF!</definedName>
    <definedName name="____MDE07">#REF!</definedName>
    <definedName name="____MDE08">#REF!</definedName>
    <definedName name="____MDE09">#REF!</definedName>
    <definedName name="____MDE10">#REF!</definedName>
    <definedName name="____MDE11">#REF!</definedName>
    <definedName name="____MDE12">#REF!</definedName>
    <definedName name="____MDE13">#REF!</definedName>
    <definedName name="____MDE14">#REF!</definedName>
    <definedName name="____MDE15">#REF!</definedName>
    <definedName name="____MDE16">#REF!</definedName>
    <definedName name="____MDE17">#REF!</definedName>
    <definedName name="____MDE18">#REF!</definedName>
    <definedName name="____MDE19">#REF!</definedName>
    <definedName name="____MDE20">#REF!</definedName>
    <definedName name="____MDE21">#REF!</definedName>
    <definedName name="____MDE22">#REF!</definedName>
    <definedName name="____MDE23">#REF!</definedName>
    <definedName name="____MDE24">#REF!</definedName>
    <definedName name="____MDE25">#REF!</definedName>
    <definedName name="____MDE26">#REF!</definedName>
    <definedName name="____MDE27">#REF!</definedName>
    <definedName name="____MDE28">#REF!</definedName>
    <definedName name="____MDE29">#REF!</definedName>
    <definedName name="____MDE30">#REF!</definedName>
    <definedName name="____MDE31">#REF!</definedName>
    <definedName name="____MDE32">#REF!</definedName>
    <definedName name="____MDE33">#REF!</definedName>
    <definedName name="____MDE34">#REF!</definedName>
    <definedName name="____MDE35">'[12]Peralatan (2)'!$R$27</definedName>
    <definedName name="____ME01">#REF!</definedName>
    <definedName name="____ME02">#REF!</definedName>
    <definedName name="____ME03">#REF!</definedName>
    <definedName name="____ME04">#REF!</definedName>
    <definedName name="____ME05">#REF!</definedName>
    <definedName name="____ME06">#REF!</definedName>
    <definedName name="____ME07">#REF!</definedName>
    <definedName name="____ME08">#REF!</definedName>
    <definedName name="____ME09">#REF!</definedName>
    <definedName name="____ME10">#REF!</definedName>
    <definedName name="____ME11">#REF!</definedName>
    <definedName name="____ME12">#REF!</definedName>
    <definedName name="____ME13">#REF!</definedName>
    <definedName name="____ME14">#REF!</definedName>
    <definedName name="____ME15">#REF!</definedName>
    <definedName name="____ME16">#REF!</definedName>
    <definedName name="____ME17">#REF!</definedName>
    <definedName name="____ME18">#REF!</definedName>
    <definedName name="____ME19">#REF!</definedName>
    <definedName name="____ME20">#REF!</definedName>
    <definedName name="____ME21">#REF!</definedName>
    <definedName name="____ME22">#REF!</definedName>
    <definedName name="____ME23">#REF!</definedName>
    <definedName name="____ME24">#REF!</definedName>
    <definedName name="____ME25">#REF!</definedName>
    <definedName name="____ME26">#REF!</definedName>
    <definedName name="____ME27">#REF!</definedName>
    <definedName name="____ME28">#REF!</definedName>
    <definedName name="____ME29">#REF!</definedName>
    <definedName name="____ME30">#REF!</definedName>
    <definedName name="____ME31">#REF!</definedName>
    <definedName name="____ME32">#REF!</definedName>
    <definedName name="____ME33">#REF!</definedName>
    <definedName name="____ME34">#REF!</definedName>
    <definedName name="____ME35">'[12]Peralatan (2)'!$R$26</definedName>
    <definedName name="____MMM01">'[18]Basic Price'!$F$50</definedName>
    <definedName name="____MMM02">'[18]Basic Price'!$F$54</definedName>
    <definedName name="____MMM03">#REF!</definedName>
    <definedName name="____MMM04">#REF!</definedName>
    <definedName name="____MMM05">#REF!</definedName>
    <definedName name="____MMM06">'[13]Basic Price'!#REF!</definedName>
    <definedName name="____MMM07">'[13]Basic Price'!#REF!</definedName>
    <definedName name="____MMM08">'[13]Basic Price'!#REF!</definedName>
    <definedName name="____MMM09">#REF!</definedName>
    <definedName name="____MMM10">#REF!</definedName>
    <definedName name="____MMM11">#REF!</definedName>
    <definedName name="____MMM12">#REF!</definedName>
    <definedName name="____MMM13">#REF!</definedName>
    <definedName name="____MMM14">#REF!</definedName>
    <definedName name="____MMM15">'[13]Basic Price'!#REF!</definedName>
    <definedName name="____MMM16">#REF!</definedName>
    <definedName name="____MMM17">'[13]Basic Price'!#REF!</definedName>
    <definedName name="____MMM18">#REF!</definedName>
    <definedName name="____MMM19">#REF!</definedName>
    <definedName name="____MMM20">'[13]Basic Price'!#REF!</definedName>
    <definedName name="____MMM21">'[17]Basic Price'!$F$89</definedName>
    <definedName name="____MMM22">'[17]Basic Price'!$F$91</definedName>
    <definedName name="____MMM23">'[13]Basic Price'!#REF!</definedName>
    <definedName name="____MMM24">'[13]Basic Price'!#REF!</definedName>
    <definedName name="____MMM25">'[13]Basic Price'!#REF!</definedName>
    <definedName name="____MMM26">'[13]Basic Price'!#REF!</definedName>
    <definedName name="____MMM27">'[13]Basic Price'!#REF!</definedName>
    <definedName name="____MMM28">'[13]Basic Price'!#REF!</definedName>
    <definedName name="____MMM29">'[13]Basic Price'!#REF!</definedName>
    <definedName name="____MMM30">'[13]Basic Price'!#REF!</definedName>
    <definedName name="____MMM31">'[13]Basic Price'!#REF!</definedName>
    <definedName name="____MMM32">'[13]Basic Price'!#REF!</definedName>
    <definedName name="____MMM33">'[13]Basic Price'!#REF!</definedName>
    <definedName name="____MMM34">'[13]Basic Price'!#REF!</definedName>
    <definedName name="____MMM35">'[13]Basic Price'!#REF!</definedName>
    <definedName name="____MMM36">'[13]Basic Price'!#REF!</definedName>
    <definedName name="____MMM37">'[13]Basic Price'!#REF!</definedName>
    <definedName name="____MMM38">'[13]Basic Price'!#REF!</definedName>
    <definedName name="____MMM39">#REF!</definedName>
    <definedName name="____MMM40">'[13]Basic Price'!#REF!</definedName>
    <definedName name="____MMM41">'[13]Basic Price'!#REF!</definedName>
    <definedName name="____MMM411">'[13]Basic Price'!#REF!</definedName>
    <definedName name="____MMM42">'[13]Basic Price'!#REF!</definedName>
    <definedName name="____MMM43">'[13]Basic Price'!#REF!</definedName>
    <definedName name="____MMM44">'[13]Basic Price'!#REF!</definedName>
    <definedName name="____MMM45">'[13]Basic Price'!#REF!</definedName>
    <definedName name="____MMM46">'[13]Basic Price'!#REF!</definedName>
    <definedName name="____MMM47">'[13]Basic Price'!#REF!</definedName>
    <definedName name="____MMM48">'[13]Basic Price'!#REF!</definedName>
    <definedName name="____MMM49">'[13]Basic Price'!#REF!</definedName>
    <definedName name="____MMM50">'[13]Basic Price'!#REF!</definedName>
    <definedName name="____MMM51">'[13]Basic Price'!#REF!</definedName>
    <definedName name="____MMM52">'[13]Basic Price'!#REF!</definedName>
    <definedName name="____MMM53">'[13]Basic Price'!#REF!</definedName>
    <definedName name="____MMM54">'[13]Basic Price'!#REF!</definedName>
    <definedName name="____nam11">'[14]SEWA ALAT'!#REF!</definedName>
    <definedName name="____pvc1">[7]upah!#REF!</definedName>
    <definedName name="____pvc12">[7]upah!#REF!</definedName>
    <definedName name="____pvc34">[7]upah!#REF!</definedName>
    <definedName name="____pvc4">[7]upah!#REF!</definedName>
    <definedName name="____sni23">[15]Peralatan!#REF!</definedName>
    <definedName name="____xlnm.Print_Titles_1">#REF!</definedName>
    <definedName name="___anK010">#REF!</definedName>
    <definedName name="___anK011">#REF!</definedName>
    <definedName name="___anK012">#REF!</definedName>
    <definedName name="___anK013">#REF!</definedName>
    <definedName name="___anK014">#REF!</definedName>
    <definedName name="___anK016">#REF!</definedName>
    <definedName name="___anK017">#REF!</definedName>
    <definedName name="___anK018">#REF!</definedName>
    <definedName name="___anK020">#REF!</definedName>
    <definedName name="___anK026">#REF!</definedName>
    <definedName name="___anK035">#REF!</definedName>
    <definedName name="___anK040">#REF!</definedName>
    <definedName name="___anK110">#REF!</definedName>
    <definedName name="___anK112">#REF!</definedName>
    <definedName name="___anK114">#REF!</definedName>
    <definedName name="___anK115">#REF!</definedName>
    <definedName name="___anK116">#REF!</definedName>
    <definedName name="___anK139">#REF!</definedName>
    <definedName name="___anK224">#REF!</definedName>
    <definedName name="___anK225">#REF!</definedName>
    <definedName name="___anK311">#REF!</definedName>
    <definedName name="___anK321">#REF!</definedName>
    <definedName name="___ANK341">#REF!</definedName>
    <definedName name="___anK411">#REF!</definedName>
    <definedName name="___anK422">#REF!</definedName>
    <definedName name="___anK517">#REF!</definedName>
    <definedName name="___anK612">#REF!</definedName>
    <definedName name="___anK615">#REF!</definedName>
    <definedName name="___ANK618">#REF!</definedName>
    <definedName name="___anK639">#REF!</definedName>
    <definedName name="___anK641">#REF!</definedName>
    <definedName name="___anK705">#REF!</definedName>
    <definedName name="___anK710">#REF!</definedName>
    <definedName name="___anK715">#REF!</definedName>
    <definedName name="___anK719">#REF!</definedName>
    <definedName name="___anK720">#REF!</definedName>
    <definedName name="___anK722">#REF!</definedName>
    <definedName name="___DIV1">'[9]Kuantitas &amp; Harga'!$H$22</definedName>
    <definedName name="___DIV10">'[9]Kuantitas &amp; Harga'!$H$486</definedName>
    <definedName name="___DIV11">'[10]Kuantitas &amp; Harga'!#REF!</definedName>
    <definedName name="___DIV2">'[9]Kuantitas &amp; Harga'!$H$41</definedName>
    <definedName name="___DIV3">'[9]Kuantitas &amp; Harga'!$H$61</definedName>
    <definedName name="___DIV4">'[9]Kuantitas &amp; Harga'!$H$96</definedName>
    <definedName name="___DIV5">'[9]Kuantitas &amp; Harga'!$H$111</definedName>
    <definedName name="___DIV6">'[9]Kuantitas &amp; Harga'!$H$168</definedName>
    <definedName name="___DIV7">'[9]Kuantitas &amp; Harga'!$H$330</definedName>
    <definedName name="___DIV8">'[9]Kuantitas &amp; Harga'!$H$354</definedName>
    <definedName name="___DIV9">'[9]Kuantitas &amp; Harga'!$H$422</definedName>
    <definedName name="___EEE01">#REF!</definedName>
    <definedName name="___EEE02">#REF!</definedName>
    <definedName name="___EEE03">#REF!</definedName>
    <definedName name="___EEE04">#REF!</definedName>
    <definedName name="___EEE05">#REF!</definedName>
    <definedName name="___EEE06">#REF!</definedName>
    <definedName name="___EEE07">#REF!</definedName>
    <definedName name="___EEE08">#REF!</definedName>
    <definedName name="___EEE09">#REF!</definedName>
    <definedName name="___EEE10">#REF!</definedName>
    <definedName name="___EEE11">#REF!</definedName>
    <definedName name="___EEE12">#REF!</definedName>
    <definedName name="___EEE13">#REF!</definedName>
    <definedName name="___EEE14">#REF!</definedName>
    <definedName name="___EEE15">#REF!</definedName>
    <definedName name="___EEE16">#REF!</definedName>
    <definedName name="___EEE17">#REF!</definedName>
    <definedName name="___EEE18">#REF!</definedName>
    <definedName name="___EEE19">#REF!</definedName>
    <definedName name="___EEE20">#REF!</definedName>
    <definedName name="___EEE21">#REF!</definedName>
    <definedName name="___EEE22">#REF!</definedName>
    <definedName name="___EEE23">#REF!</definedName>
    <definedName name="___EEE24">#REF!</definedName>
    <definedName name="___EEE25">#REF!</definedName>
    <definedName name="___EEE26">#REF!</definedName>
    <definedName name="___EEE27">#REF!</definedName>
    <definedName name="___EEE28">#REF!</definedName>
    <definedName name="___EEE29">#REF!</definedName>
    <definedName name="___EEE30">#REF!</definedName>
    <definedName name="___EEE31">#REF!</definedName>
    <definedName name="___EEE32">#REF!</definedName>
    <definedName name="___EEE33">#REF!</definedName>
    <definedName name="___HAL1">#REF!</definedName>
    <definedName name="___HAL2">#REF!</definedName>
    <definedName name="___HAL3">#REF!</definedName>
    <definedName name="___HAL4">#REF!</definedName>
    <definedName name="___HAL5">#REF!</definedName>
    <definedName name="___HAL6">#REF!</definedName>
    <definedName name="___HAL7">#REF!</definedName>
    <definedName name="___HAL8">#REF!</definedName>
    <definedName name="___kkk311">'[11]3'!$J$329</definedName>
    <definedName name="___KKK321">'[11]3'!$J$395</definedName>
    <definedName name="___kkk342">'[11]3'!$J$460</definedName>
    <definedName name="___KKK411">'[11]4'!$J$329</definedName>
    <definedName name="___LLL01">#REF!</definedName>
    <definedName name="___LLL02">#REF!</definedName>
    <definedName name="___LLL03">#REF!</definedName>
    <definedName name="___LLL04">'[17]Basic Price'!$F$19</definedName>
    <definedName name="___LLL05">'[17]Basic Price'!$F$21</definedName>
    <definedName name="___LLL06">'[17]Basic Price'!#REF!</definedName>
    <definedName name="___LLL07">'[17]Basic Price'!#REF!</definedName>
    <definedName name="___LLL08">'[17]Basic Price'!#REF!</definedName>
    <definedName name="___LLL09">'[17]Basic Price'!#REF!</definedName>
    <definedName name="___LLL10">'[17]Basic Price'!#REF!</definedName>
    <definedName name="___LLL11">#REF!</definedName>
    <definedName name="___MDE01">#REF!</definedName>
    <definedName name="___MDE02">#REF!</definedName>
    <definedName name="___MDE03">#REF!</definedName>
    <definedName name="___MDE04">#REF!</definedName>
    <definedName name="___MDE05">#REF!</definedName>
    <definedName name="___MDE06">#REF!</definedName>
    <definedName name="___MDE07">#REF!</definedName>
    <definedName name="___MDE08">#REF!</definedName>
    <definedName name="___MDE09">#REF!</definedName>
    <definedName name="___MDE10">#REF!</definedName>
    <definedName name="___MDE11">#REF!</definedName>
    <definedName name="___MDE12">#REF!</definedName>
    <definedName name="___MDE13">#REF!</definedName>
    <definedName name="___MDE14">#REF!</definedName>
    <definedName name="___MDE15">#REF!</definedName>
    <definedName name="___MDE16">#REF!</definedName>
    <definedName name="___MDE17">#REF!</definedName>
    <definedName name="___MDE18">#REF!</definedName>
    <definedName name="___MDE19">#REF!</definedName>
    <definedName name="___MDE20">#REF!</definedName>
    <definedName name="___MDE21">#REF!</definedName>
    <definedName name="___MDE22">#REF!</definedName>
    <definedName name="___MDE23">#REF!</definedName>
    <definedName name="___MDE24">#REF!</definedName>
    <definedName name="___MDE25">#REF!</definedName>
    <definedName name="___MDE26">#REF!</definedName>
    <definedName name="___MDE27">#REF!</definedName>
    <definedName name="___MDE28">#REF!</definedName>
    <definedName name="___MDE29">#REF!</definedName>
    <definedName name="___MDE30">#REF!</definedName>
    <definedName name="___MDE31">#REF!</definedName>
    <definedName name="___MDE32">#REF!</definedName>
    <definedName name="___MDE33">#REF!</definedName>
    <definedName name="___MDE34">#REF!</definedName>
    <definedName name="___MDE35">'[12]Peralatan (2)'!$R$27</definedName>
    <definedName name="___ME01">#REF!</definedName>
    <definedName name="___ME02">#REF!</definedName>
    <definedName name="___ME03">#REF!</definedName>
    <definedName name="___ME04">#REF!</definedName>
    <definedName name="___ME05">#REF!</definedName>
    <definedName name="___ME06">#REF!</definedName>
    <definedName name="___ME07">#REF!</definedName>
    <definedName name="___ME08">#REF!</definedName>
    <definedName name="___ME09">#REF!</definedName>
    <definedName name="___ME10">#REF!</definedName>
    <definedName name="___ME11">#REF!</definedName>
    <definedName name="___ME12">#REF!</definedName>
    <definedName name="___ME13">#REF!</definedName>
    <definedName name="___ME14">#REF!</definedName>
    <definedName name="___ME15">#REF!</definedName>
    <definedName name="___ME16">#REF!</definedName>
    <definedName name="___ME17">#REF!</definedName>
    <definedName name="___ME18">#REF!</definedName>
    <definedName name="___ME19">#REF!</definedName>
    <definedName name="___ME20">#REF!</definedName>
    <definedName name="___ME21">#REF!</definedName>
    <definedName name="___ME22">#REF!</definedName>
    <definedName name="___ME23">#REF!</definedName>
    <definedName name="___ME24">#REF!</definedName>
    <definedName name="___ME25">#REF!</definedName>
    <definedName name="___ME26">#REF!</definedName>
    <definedName name="___ME27">#REF!</definedName>
    <definedName name="___ME28">#REF!</definedName>
    <definedName name="___ME29">#REF!</definedName>
    <definedName name="___ME30">#REF!</definedName>
    <definedName name="___ME31">#REF!</definedName>
    <definedName name="___ME32">#REF!</definedName>
    <definedName name="___ME33">#REF!</definedName>
    <definedName name="___ME34">#REF!</definedName>
    <definedName name="___ME35">'[12]Peralatan (2)'!$R$26</definedName>
    <definedName name="___MMM01">'[18]Basic Price'!$F$50</definedName>
    <definedName name="___MMM02">'[18]Basic Price'!$F$54</definedName>
    <definedName name="___MMM03">#REF!</definedName>
    <definedName name="___MMM04">#REF!</definedName>
    <definedName name="___MMM05">#REF!</definedName>
    <definedName name="___MMM06">'[13]Basic Price'!#REF!</definedName>
    <definedName name="___MMM07">'[13]Basic Price'!#REF!</definedName>
    <definedName name="___MMM08">'[13]Basic Price'!#REF!</definedName>
    <definedName name="___MMM09">#REF!</definedName>
    <definedName name="___MMM10">#REF!</definedName>
    <definedName name="___MMM11">#REF!</definedName>
    <definedName name="___MMM12">#REF!</definedName>
    <definedName name="___MMM13">#REF!</definedName>
    <definedName name="___MMM14">#REF!</definedName>
    <definedName name="___MMM15">'[13]Basic Price'!#REF!</definedName>
    <definedName name="___MMM16">#REF!</definedName>
    <definedName name="___MMM17">'[13]Basic Price'!#REF!</definedName>
    <definedName name="___MMM18">#REF!</definedName>
    <definedName name="___MMM19">#REF!</definedName>
    <definedName name="___MMM20">'[13]Basic Price'!#REF!</definedName>
    <definedName name="___MMM21">'[17]Basic Price'!$F$89</definedName>
    <definedName name="___MMM22">'[17]Basic Price'!$F$91</definedName>
    <definedName name="___MMM23">'[13]Basic Price'!#REF!</definedName>
    <definedName name="___MMM24">'[13]Basic Price'!#REF!</definedName>
    <definedName name="___MMM25">'[13]Basic Price'!#REF!</definedName>
    <definedName name="___MMM26">'[13]Basic Price'!#REF!</definedName>
    <definedName name="___MMM27">'[13]Basic Price'!#REF!</definedName>
    <definedName name="___MMM28">'[13]Basic Price'!#REF!</definedName>
    <definedName name="___MMM29">'[13]Basic Price'!#REF!</definedName>
    <definedName name="___MMM30">'[13]Basic Price'!#REF!</definedName>
    <definedName name="___MMM31">'[13]Basic Price'!#REF!</definedName>
    <definedName name="___MMM32">'[13]Basic Price'!#REF!</definedName>
    <definedName name="___MMM33">'[13]Basic Price'!#REF!</definedName>
    <definedName name="___MMM34">'[13]Basic Price'!#REF!</definedName>
    <definedName name="___MMM35">'[13]Basic Price'!#REF!</definedName>
    <definedName name="___MMM36">'[13]Basic Price'!#REF!</definedName>
    <definedName name="___MMM37">'[13]Basic Price'!#REF!</definedName>
    <definedName name="___MMM38">'[13]Basic Price'!#REF!</definedName>
    <definedName name="___MMM39">#REF!</definedName>
    <definedName name="___MMM40">'[13]Basic Price'!#REF!</definedName>
    <definedName name="___MMM41">'[13]Basic Price'!#REF!</definedName>
    <definedName name="___MMM411">'[13]Basic Price'!#REF!</definedName>
    <definedName name="___MMM42">'[13]Basic Price'!#REF!</definedName>
    <definedName name="___MMM43">'[13]Basic Price'!#REF!</definedName>
    <definedName name="___MMM44">'[13]Basic Price'!#REF!</definedName>
    <definedName name="___MMM45">'[13]Basic Price'!#REF!</definedName>
    <definedName name="___MMM46">'[13]Basic Price'!#REF!</definedName>
    <definedName name="___MMM47">'[13]Basic Price'!#REF!</definedName>
    <definedName name="___MMM48">'[13]Basic Price'!#REF!</definedName>
    <definedName name="___MMM49">'[13]Basic Price'!#REF!</definedName>
    <definedName name="___MMM50">'[13]Basic Price'!#REF!</definedName>
    <definedName name="___MMM51">'[13]Basic Price'!#REF!</definedName>
    <definedName name="___MMM52">'[13]Basic Price'!#REF!</definedName>
    <definedName name="___MMM53">'[13]Basic Price'!#REF!</definedName>
    <definedName name="___MMM54">'[13]Basic Price'!#REF!</definedName>
    <definedName name="___nam11">'[14]SEWA ALAT'!#REF!</definedName>
    <definedName name="___pvc1">[7]upah!#REF!</definedName>
    <definedName name="___pvc12">[7]upah!#REF!</definedName>
    <definedName name="___pvc34">[7]upah!#REF!</definedName>
    <definedName name="___pvc4">[7]upah!#REF!</definedName>
    <definedName name="___sni23">[15]Peralatan!#REF!</definedName>
    <definedName name="___xlnm.Print_Area_1">#REF!</definedName>
    <definedName name="___xlnm.Print_Titles_1">#REF!</definedName>
    <definedName name="__123Graph_A" hidden="1">[24]Div2!#REF!</definedName>
    <definedName name="__123Graph_B" hidden="1">[24]Div2!#REF!</definedName>
    <definedName name="__123Graph_X" hidden="1">[24]Div2!#REF!</definedName>
    <definedName name="__anK010">#REF!</definedName>
    <definedName name="__anK011">#REF!</definedName>
    <definedName name="__anK012">#REF!</definedName>
    <definedName name="__anK013">#REF!</definedName>
    <definedName name="__anK014">#REF!</definedName>
    <definedName name="__anK016">#REF!</definedName>
    <definedName name="__anK017">#REF!</definedName>
    <definedName name="__anK018">#REF!</definedName>
    <definedName name="__anK020">#REF!</definedName>
    <definedName name="__anK026">#REF!</definedName>
    <definedName name="__anK035">#REF!</definedName>
    <definedName name="__anK040">#REF!</definedName>
    <definedName name="__anK110">#REF!</definedName>
    <definedName name="__ANK111">[25]ANALISA!#REF!</definedName>
    <definedName name="__anK112">#REF!</definedName>
    <definedName name="__ANK113">[25]ANALISA!#REF!</definedName>
    <definedName name="__anK114">#REF!</definedName>
    <definedName name="__anK115">#REF!</definedName>
    <definedName name="__anK116">#REF!</definedName>
    <definedName name="__ANK12">[25]ANALISA!#REF!</definedName>
    <definedName name="__ANK125">[25]ANALISA!#REF!</definedName>
    <definedName name="__ANK127">[25]ANALISA!#REF!</definedName>
    <definedName name="__ANK128">[25]ANALISA!#REF!</definedName>
    <definedName name="__ANK13">[25]ANALISA!#REF!</definedName>
    <definedName name="__ANK131">[25]ANALISA!#REF!</definedName>
    <definedName name="__ANK132">[25]ANALISA!#REF!</definedName>
    <definedName name="__anK139">#REF!</definedName>
    <definedName name="__ANK151">[25]ANALISA!#REF!</definedName>
    <definedName name="__ANK152">[25]ANALISA!#REF!</definedName>
    <definedName name="__ANK16">[25]ANALISA!#REF!</definedName>
    <definedName name="__ANK20">[25]ANALISA!#REF!</definedName>
    <definedName name="__ANK210">[25]ANALISA!#REF!</definedName>
    <definedName name="__ANK211">[25]ANALISA!#REF!</definedName>
    <definedName name="__ANK220">[25]ANALISA!#REF!</definedName>
    <definedName name="__ANK221">[25]ANALISA!#REF!</definedName>
    <definedName name="__anK224">#REF!</definedName>
    <definedName name="__anK225">#REF!</definedName>
    <definedName name="__ANK23">[25]ANALISA!#REF!</definedName>
    <definedName name="__ANK26">[25]ANALISA!#REF!</definedName>
    <definedName name="__ANK310">[25]ANALISA!#REF!</definedName>
    <definedName name="__anK311">#REF!</definedName>
    <definedName name="__ANK320">[25]ANALISA!#REF!</definedName>
    <definedName name="__anK321">#REF!</definedName>
    <definedName name="__ANK341">#REF!</definedName>
    <definedName name="__ANK342">[25]ANALISA!#REF!</definedName>
    <definedName name="__ANK35">[25]ANALISA!#REF!</definedName>
    <definedName name="__anK411">#REF!</definedName>
    <definedName name="__ANK421">[25]ANALISA!#REF!</definedName>
    <definedName name="__anK422">#REF!</definedName>
    <definedName name="__ANK423">[25]ANALISA!#REF!</definedName>
    <definedName name="__ANK510">[25]ANALISA!#REF!</definedName>
    <definedName name="__ANK511">[25]ANALISA!#REF!</definedName>
    <definedName name="__ANK512">[25]ANALISA!#REF!</definedName>
    <definedName name="__ANK513">[25]ANALISA!#REF!</definedName>
    <definedName name="__ANK514">[25]ANALISA!#REF!</definedName>
    <definedName name="__ANK515">[25]ANALISA!#REF!</definedName>
    <definedName name="__anK517">#REF!</definedName>
    <definedName name="__ANK520">[25]ANALISA!#REF!</definedName>
    <definedName name="__ANK521">[25]ANALISA!#REF!</definedName>
    <definedName name="__ANK522">[25]ANALISA!#REF!</definedName>
    <definedName name="__ANK523">[25]ANALISA!#REF!</definedName>
    <definedName name="__ANK527">[25]ANALISA!#REF!</definedName>
    <definedName name="__ANK528">[25]ANALISA!#REF!</definedName>
    <definedName name="__anK612">#REF!</definedName>
    <definedName name="__anK615">#REF!</definedName>
    <definedName name="__ANK616">[25]ANALISA!#REF!</definedName>
    <definedName name="__ANK618">#REF!</definedName>
    <definedName name="__ANK621">[25]ANALISA!#REF!</definedName>
    <definedName name="__ANK636">[25]ANALISA!#REF!</definedName>
    <definedName name="__ANK637">[25]ANALISA!#REF!</definedName>
    <definedName name="__ANK638">[25]ANALISA!#REF!</definedName>
    <definedName name="__anK639">#REF!</definedName>
    <definedName name="__anK641">#REF!</definedName>
    <definedName name="__anK705">#REF!</definedName>
    <definedName name="__anK710">#REF!</definedName>
    <definedName name="__anK715">#REF!</definedName>
    <definedName name="__anK719">#REF!</definedName>
    <definedName name="__anK720">#REF!</definedName>
    <definedName name="__anK722">#REF!</definedName>
    <definedName name="__ANK855">[25]ANALISA!#REF!</definedName>
    <definedName name="__ANK860">[25]ANALISA!#REF!</definedName>
    <definedName name="__ANK880">[25]ANALISA!#REF!</definedName>
    <definedName name="__DIV1">'[9]Kuantitas &amp; Harga'!$H$22</definedName>
    <definedName name="__DIV10">'[9]Kuantitas &amp; Harga'!$H$486</definedName>
    <definedName name="__DIV11">'[10]Kuantitas &amp; Harga'!#REF!</definedName>
    <definedName name="__DIV2">'[9]Kuantitas &amp; Harga'!$H$41</definedName>
    <definedName name="__DIV3">'[9]Kuantitas &amp; Harga'!$H$61</definedName>
    <definedName name="__DIV4">'[9]Kuantitas &amp; Harga'!$H$96</definedName>
    <definedName name="__DIV5">'[9]Kuantitas &amp; Harga'!$H$111</definedName>
    <definedName name="__DIV6">'[9]Kuantitas &amp; Harga'!$H$168</definedName>
    <definedName name="__DIV7">'[9]Kuantitas &amp; Harga'!$H$330</definedName>
    <definedName name="__DIV8">'[9]Kuantitas &amp; Harga'!$H$354</definedName>
    <definedName name="__DIV9">'[9]Kuantitas &amp; Harga'!$H$422</definedName>
    <definedName name="__EEE01">#REF!</definedName>
    <definedName name="__EEE02">#REF!</definedName>
    <definedName name="__EEE03">#REF!</definedName>
    <definedName name="__EEE04">#REF!</definedName>
    <definedName name="__EEE05">#REF!</definedName>
    <definedName name="__EEE06">#REF!</definedName>
    <definedName name="__EEE07">#REF!</definedName>
    <definedName name="__EEE08">#REF!</definedName>
    <definedName name="__EEE09">#REF!</definedName>
    <definedName name="__EEE10">#REF!</definedName>
    <definedName name="__EEE11">#REF!</definedName>
    <definedName name="__EEE12">#REF!</definedName>
    <definedName name="__EEE13">#REF!</definedName>
    <definedName name="__EEE14">#REF!</definedName>
    <definedName name="__EEE15">#REF!</definedName>
    <definedName name="__EEE16">#REF!</definedName>
    <definedName name="__EEE17">#REF!</definedName>
    <definedName name="__EEE18">#REF!</definedName>
    <definedName name="__EEE19">#REF!</definedName>
    <definedName name="__EEE20">#REF!</definedName>
    <definedName name="__EEE21">#REF!</definedName>
    <definedName name="__EEE22">#REF!</definedName>
    <definedName name="__EEE23">#REF!</definedName>
    <definedName name="__EEE24">#REF!</definedName>
    <definedName name="__EEE25">#REF!</definedName>
    <definedName name="__EEE26">#REF!</definedName>
    <definedName name="__EEE27">#REF!</definedName>
    <definedName name="__EEE28">#REF!</definedName>
    <definedName name="__EEE29">#REF!</definedName>
    <definedName name="__EEE30">#REF!</definedName>
    <definedName name="__EEE31">#REF!</definedName>
    <definedName name="__EEE32">#REF!</definedName>
    <definedName name="__EEE33">#REF!</definedName>
    <definedName name="__HAL1">#REF!</definedName>
    <definedName name="__HAL2">#REF!</definedName>
    <definedName name="__HAL3">#REF!</definedName>
    <definedName name="__HAL4">#REF!</definedName>
    <definedName name="__HAL5">#REF!</definedName>
    <definedName name="__HAL6">#REF!</definedName>
    <definedName name="__HAL7">#REF!</definedName>
    <definedName name="__HAL8">#REF!</definedName>
    <definedName name="__kkk311">'[11]3'!$J$329</definedName>
    <definedName name="__KKK321">'[11]3'!$J$395</definedName>
    <definedName name="__kkk342">'[11]3'!$J$460</definedName>
    <definedName name="__KKK411">'[11]4'!$J$329</definedName>
    <definedName name="__LLL01">#REF!</definedName>
    <definedName name="__LLL02">#REF!</definedName>
    <definedName name="__LLL03">#REF!</definedName>
    <definedName name="__LLL04">'[17]Basic Price'!$F$19</definedName>
    <definedName name="__LLL05">'[17]Basic Price'!$F$21</definedName>
    <definedName name="__LLL06">'[17]Basic Price'!#REF!</definedName>
    <definedName name="__LLL07">'[17]Basic Price'!#REF!</definedName>
    <definedName name="__LLL08">'[17]Basic Price'!#REF!</definedName>
    <definedName name="__LLL09">'[17]Basic Price'!#REF!</definedName>
    <definedName name="__LLL10">'[17]Basic Price'!#REF!</definedName>
    <definedName name="__LLL11">#REF!</definedName>
    <definedName name="__MDE01">#REF!</definedName>
    <definedName name="__MDE02">#REF!</definedName>
    <definedName name="__MDE03">#REF!</definedName>
    <definedName name="__MDE04">#REF!</definedName>
    <definedName name="__MDE05">#REF!</definedName>
    <definedName name="__MDE06">#REF!</definedName>
    <definedName name="__MDE07">#REF!</definedName>
    <definedName name="__MDE08">#REF!</definedName>
    <definedName name="__MDE09">#REF!</definedName>
    <definedName name="__MDE10">#REF!</definedName>
    <definedName name="__MDE11">#REF!</definedName>
    <definedName name="__MDE12">#REF!</definedName>
    <definedName name="__MDE13">#REF!</definedName>
    <definedName name="__MDE14">#REF!</definedName>
    <definedName name="__MDE15">#REF!</definedName>
    <definedName name="__MDE16">#REF!</definedName>
    <definedName name="__MDE17">#REF!</definedName>
    <definedName name="__MDE18">#REF!</definedName>
    <definedName name="__MDE19">#REF!</definedName>
    <definedName name="__MDE20">#REF!</definedName>
    <definedName name="__MDE21">#REF!</definedName>
    <definedName name="__MDE22">#REF!</definedName>
    <definedName name="__MDE23">#REF!</definedName>
    <definedName name="__MDE24">#REF!</definedName>
    <definedName name="__MDE25">#REF!</definedName>
    <definedName name="__MDE26">#REF!</definedName>
    <definedName name="__MDE27">#REF!</definedName>
    <definedName name="__MDE28">#REF!</definedName>
    <definedName name="__MDE29">#REF!</definedName>
    <definedName name="__MDE30">#REF!</definedName>
    <definedName name="__MDE31">#REF!</definedName>
    <definedName name="__MDE32">#REF!</definedName>
    <definedName name="__MDE33">#REF!</definedName>
    <definedName name="__MDE34">#REF!</definedName>
    <definedName name="__MDE35">'[12]Peralatan (2)'!$R$27</definedName>
    <definedName name="__ME01">#REF!</definedName>
    <definedName name="__ME02">#REF!</definedName>
    <definedName name="__ME03">#REF!</definedName>
    <definedName name="__ME04">#REF!</definedName>
    <definedName name="__ME05">#REF!</definedName>
    <definedName name="__ME06">#REF!</definedName>
    <definedName name="__ME07">#REF!</definedName>
    <definedName name="__ME08">#REF!</definedName>
    <definedName name="__ME09">#REF!</definedName>
    <definedName name="__ME10">#REF!</definedName>
    <definedName name="__ME11">#REF!</definedName>
    <definedName name="__ME12">#REF!</definedName>
    <definedName name="__ME13">#REF!</definedName>
    <definedName name="__ME14">#REF!</definedName>
    <definedName name="__ME15">#REF!</definedName>
    <definedName name="__ME16">#REF!</definedName>
    <definedName name="__ME17">#REF!</definedName>
    <definedName name="__ME18">#REF!</definedName>
    <definedName name="__ME19">#REF!</definedName>
    <definedName name="__ME20">#REF!</definedName>
    <definedName name="__ME21">#REF!</definedName>
    <definedName name="__ME22">#REF!</definedName>
    <definedName name="__ME23">#REF!</definedName>
    <definedName name="__ME24">#REF!</definedName>
    <definedName name="__ME25">#REF!</definedName>
    <definedName name="__ME26">#REF!</definedName>
    <definedName name="__ME27">#REF!</definedName>
    <definedName name="__ME28">#REF!</definedName>
    <definedName name="__ME29">#REF!</definedName>
    <definedName name="__ME30">#REF!</definedName>
    <definedName name="__ME31">#REF!</definedName>
    <definedName name="__ME32">#REF!</definedName>
    <definedName name="__ME33">#REF!</definedName>
    <definedName name="__ME34">#REF!</definedName>
    <definedName name="__ME35">'[12]Peralatan (2)'!$R$26</definedName>
    <definedName name="__MMM01">'[18]Basic Price'!$F$50</definedName>
    <definedName name="__MMM02">'[18]Basic Price'!$F$54</definedName>
    <definedName name="__MMM03">#REF!</definedName>
    <definedName name="__MMM04">#REF!</definedName>
    <definedName name="__MMM05">#REF!</definedName>
    <definedName name="__MMM06">'[13]Basic Price'!#REF!</definedName>
    <definedName name="__MMM07">'[13]Basic Price'!#REF!</definedName>
    <definedName name="__MMM08">'[13]Basic Price'!#REF!</definedName>
    <definedName name="__MMM09">#REF!</definedName>
    <definedName name="__MMM10">#REF!</definedName>
    <definedName name="__MMM11">#REF!</definedName>
    <definedName name="__MMM12">#REF!</definedName>
    <definedName name="__MMM13">#REF!</definedName>
    <definedName name="__MMM14">#REF!</definedName>
    <definedName name="__MMM15">'[13]Basic Price'!#REF!</definedName>
    <definedName name="__MMM16">#REF!</definedName>
    <definedName name="__MMM17">'[13]Basic Price'!#REF!</definedName>
    <definedName name="__MMM18">#REF!</definedName>
    <definedName name="__MMM19">#REF!</definedName>
    <definedName name="__MMM20">'[13]Basic Price'!#REF!</definedName>
    <definedName name="__MMM21">'[17]Basic Price'!$F$89</definedName>
    <definedName name="__MMM22">'[17]Basic Price'!$F$91</definedName>
    <definedName name="__MMM23">'[13]Basic Price'!#REF!</definedName>
    <definedName name="__MMM24">'[13]Basic Price'!#REF!</definedName>
    <definedName name="__MMM25">'[13]Basic Price'!#REF!</definedName>
    <definedName name="__MMM26">'[13]Basic Price'!#REF!</definedName>
    <definedName name="__MMM27">'[13]Basic Price'!#REF!</definedName>
    <definedName name="__MMM28">'[13]Basic Price'!#REF!</definedName>
    <definedName name="__MMM29">'[13]Basic Price'!#REF!</definedName>
    <definedName name="__MMM30">'[13]Basic Price'!#REF!</definedName>
    <definedName name="__MMM31">'[13]Basic Price'!#REF!</definedName>
    <definedName name="__MMM32">'[13]Basic Price'!#REF!</definedName>
    <definedName name="__MMM33">'[13]Basic Price'!#REF!</definedName>
    <definedName name="__MMM34">'[13]Basic Price'!#REF!</definedName>
    <definedName name="__MMM35">'[13]Basic Price'!#REF!</definedName>
    <definedName name="__MMM36">'[13]Basic Price'!#REF!</definedName>
    <definedName name="__MMM37">'[13]Basic Price'!#REF!</definedName>
    <definedName name="__MMM38">'[13]Basic Price'!#REF!</definedName>
    <definedName name="__MMM39">#REF!</definedName>
    <definedName name="__MMM40">'[13]Basic Price'!#REF!</definedName>
    <definedName name="__MMM41">'[13]Basic Price'!#REF!</definedName>
    <definedName name="__MMM411">'[13]Basic Price'!#REF!</definedName>
    <definedName name="__MMM42">'[13]Basic Price'!#REF!</definedName>
    <definedName name="__MMM43">'[13]Basic Price'!#REF!</definedName>
    <definedName name="__MMM44">'[13]Basic Price'!#REF!</definedName>
    <definedName name="__MMM45">'[13]Basic Price'!#REF!</definedName>
    <definedName name="__MMM46">'[13]Basic Price'!#REF!</definedName>
    <definedName name="__MMM47">'[13]Basic Price'!#REF!</definedName>
    <definedName name="__MMM48">'[13]Basic Price'!#REF!</definedName>
    <definedName name="__MMM49">'[13]Basic Price'!#REF!</definedName>
    <definedName name="__MMM50">'[13]Basic Price'!#REF!</definedName>
    <definedName name="__MMM51">'[13]Basic Price'!#REF!</definedName>
    <definedName name="__MMM52">'[13]Basic Price'!#REF!</definedName>
    <definedName name="__MMM53">'[13]Basic Price'!#REF!</definedName>
    <definedName name="__MMM54">'[13]Basic Price'!#REF!</definedName>
    <definedName name="__nam11">'[14]SEWA ALAT'!#REF!</definedName>
    <definedName name="__pvc1">[7]upah!#REF!</definedName>
    <definedName name="__pvc12">[7]upah!#REF!</definedName>
    <definedName name="__pvc34">[7]upah!#REF!</definedName>
    <definedName name="__pvc4">[7]upah!#REF!</definedName>
    <definedName name="__sni23">[15]Peralatan!#REF!</definedName>
    <definedName name="__xlnm.Print_Area_1">#REF!</definedName>
    <definedName name="__xlnm.Print_Titles_1">#REF!</definedName>
    <definedName name="_10">[1]RAB!$J$238:$P$263</definedName>
    <definedName name="_12">[1]RAB!$J$30:$P$68</definedName>
    <definedName name="_2__123Graph_ACHART_1" hidden="1">[1]RAB!#REF!</definedName>
    <definedName name="_345">[1]RAB!$J$69:$P$112</definedName>
    <definedName name="_4__123Graph_XCHART_1" hidden="1">[26]RAB!#REF!</definedName>
    <definedName name="_4WORD_M_001_07">#REF!</definedName>
    <definedName name="_4WORD_O_005_E_">#REF!</definedName>
    <definedName name="_67">[1]RAB!$J$113:$P$155</definedName>
    <definedName name="_7.1__2">'[27]D7(1)'!#REF!</definedName>
    <definedName name="_8">[1]RAB!$J$156:$P$202</definedName>
    <definedName name="_818FA">#REF!</definedName>
    <definedName name="_818PK">#REF!</definedName>
    <definedName name="_9">[1]RAB!$J$203:$P$237</definedName>
    <definedName name="_anK010">#REF!</definedName>
    <definedName name="_anK011">#REF!</definedName>
    <definedName name="_anK012">#REF!</definedName>
    <definedName name="_anK013">#REF!</definedName>
    <definedName name="_anK014">#REF!</definedName>
    <definedName name="_anK016">#REF!</definedName>
    <definedName name="_anK017">#REF!</definedName>
    <definedName name="_anK018">#REF!</definedName>
    <definedName name="_anK020">#REF!</definedName>
    <definedName name="_anK026">#REF!</definedName>
    <definedName name="_anK035">#REF!</definedName>
    <definedName name="_anK040">#REF!</definedName>
    <definedName name="_anK110">#REF!</definedName>
    <definedName name="_ANK111">[28]ANALISA!#REF!</definedName>
    <definedName name="_anK112">#REF!</definedName>
    <definedName name="_ANK113">[28]ANALISA!#REF!</definedName>
    <definedName name="_anK114">#REF!</definedName>
    <definedName name="_anK115">#REF!</definedName>
    <definedName name="_anK116">#REF!</definedName>
    <definedName name="_ANK12">[28]ANALISA!#REF!</definedName>
    <definedName name="_ANK125">[28]ANALISA!#REF!</definedName>
    <definedName name="_ANK127">[28]ANALISA!#REF!</definedName>
    <definedName name="_ANK128">[28]ANALISA!#REF!</definedName>
    <definedName name="_ANK13">[28]ANALISA!#REF!</definedName>
    <definedName name="_ANK131">[28]ANALISA!#REF!</definedName>
    <definedName name="_ANK132">[28]ANALISA!#REF!</definedName>
    <definedName name="_anK139">#REF!</definedName>
    <definedName name="_ANK151">[28]ANALISA!#REF!</definedName>
    <definedName name="_ANK152">[28]ANALISA!#REF!</definedName>
    <definedName name="_ANK16">[28]ANALISA!#REF!</definedName>
    <definedName name="_ANK20">[28]ANALISA!#REF!</definedName>
    <definedName name="_ANK210">[28]ANALISA!#REF!</definedName>
    <definedName name="_ANK211">[28]ANALISA!#REF!</definedName>
    <definedName name="_ANK220">[28]ANALISA!#REF!</definedName>
    <definedName name="_ANK221">[28]ANALISA!#REF!</definedName>
    <definedName name="_anK224">#REF!</definedName>
    <definedName name="_anK225">#REF!</definedName>
    <definedName name="_ANK23">[28]ANALISA!#REF!</definedName>
    <definedName name="_ANK26">[28]ANALISA!#REF!</definedName>
    <definedName name="_ANK310">[28]ANALISA!#REF!</definedName>
    <definedName name="_anK311">#REF!</definedName>
    <definedName name="_ANK320">[28]ANALISA!#REF!</definedName>
    <definedName name="_anK321">#REF!</definedName>
    <definedName name="_ANK341">#REF!</definedName>
    <definedName name="_ANK342">[28]ANALISA!#REF!</definedName>
    <definedName name="_ANK35">[28]ANALISA!#REF!</definedName>
    <definedName name="_anK411">#REF!</definedName>
    <definedName name="_ANK421">[28]ANALISA!#REF!</definedName>
    <definedName name="_anK422">#REF!</definedName>
    <definedName name="_ANK423">[28]ANALISA!#REF!</definedName>
    <definedName name="_ANK510">[28]ANALISA!#REF!</definedName>
    <definedName name="_ANK511">[28]ANALISA!#REF!</definedName>
    <definedName name="_ANK512">[28]ANALISA!#REF!</definedName>
    <definedName name="_ANK513">[28]ANALISA!#REF!</definedName>
    <definedName name="_ANK514">[28]ANALISA!#REF!</definedName>
    <definedName name="_ANK515">[28]ANALISA!#REF!</definedName>
    <definedName name="_anK517">#REF!</definedName>
    <definedName name="_ANK520">[28]ANALISA!#REF!</definedName>
    <definedName name="_ANK521">[28]ANALISA!#REF!</definedName>
    <definedName name="_ANK522">[28]ANALISA!#REF!</definedName>
    <definedName name="_ANK523">[28]ANALISA!#REF!</definedName>
    <definedName name="_ANK527">[28]ANALISA!#REF!</definedName>
    <definedName name="_ANK528">[28]ANALISA!#REF!</definedName>
    <definedName name="_anK612">#REF!</definedName>
    <definedName name="_anK615">#REF!</definedName>
    <definedName name="_ANK616">[28]ANALISA!#REF!</definedName>
    <definedName name="_ANK618">#REF!</definedName>
    <definedName name="_ANK621">[28]ANALISA!#REF!</definedName>
    <definedName name="_ANK636">[28]ANALISA!#REF!</definedName>
    <definedName name="_ANK637">[28]ANALISA!#REF!</definedName>
    <definedName name="_ANK638">[28]ANALISA!#REF!</definedName>
    <definedName name="_anK639">#REF!</definedName>
    <definedName name="_anK641">#REF!</definedName>
    <definedName name="_anK705">#REF!</definedName>
    <definedName name="_anK710">#REF!</definedName>
    <definedName name="_anK715">#REF!</definedName>
    <definedName name="_anK719">#REF!</definedName>
    <definedName name="_anK720">#REF!</definedName>
    <definedName name="_anK722">#REF!</definedName>
    <definedName name="_ANK855">[28]ANALISA!#REF!</definedName>
    <definedName name="_ANK860">[28]ANALISA!#REF!</definedName>
    <definedName name="_ANK880">[28]ANALISA!#REF!</definedName>
    <definedName name="_DIV1">[29]KH!$H$21</definedName>
    <definedName name="_DIV10">[29]KH!$H$500</definedName>
    <definedName name="_DIV11">[29]KH!#REF!</definedName>
    <definedName name="_DIV2">[29]KH!$H$43</definedName>
    <definedName name="_DIV3">[29]KH!$H$65</definedName>
    <definedName name="_DIV4">[29]KH!$H$99</definedName>
    <definedName name="_DIV5">[29]KH!$H$116</definedName>
    <definedName name="_DIV6">[29]KH!$H$177</definedName>
    <definedName name="_DIV7">[29]KH!$H$343</definedName>
    <definedName name="_DIV8">[29]KH!$H$370</definedName>
    <definedName name="_DIV9">[29]KH!$H$437</definedName>
    <definedName name="_EEE01">#REF!</definedName>
    <definedName name="_EEE02">#REF!</definedName>
    <definedName name="_EEE03">#REF!</definedName>
    <definedName name="_EEE04">#REF!</definedName>
    <definedName name="_EEE05">#REF!</definedName>
    <definedName name="_EEE06">#REF!</definedName>
    <definedName name="_EEE07">#REF!</definedName>
    <definedName name="_EEE08">#REF!</definedName>
    <definedName name="_EEE09">#REF!</definedName>
    <definedName name="_EEE10">#REF!</definedName>
    <definedName name="_EEE11">#REF!</definedName>
    <definedName name="_EEE12">#REF!</definedName>
    <definedName name="_EEE13">#REF!</definedName>
    <definedName name="_EEE14">#REF!</definedName>
    <definedName name="_EEE15">#REF!</definedName>
    <definedName name="_EEE16">#REF!</definedName>
    <definedName name="_EEE17">#REF!</definedName>
    <definedName name="_EEE18">#REF!</definedName>
    <definedName name="_EEE19">#REF!</definedName>
    <definedName name="_EEE20">#REF!</definedName>
    <definedName name="_EEE21">#REF!</definedName>
    <definedName name="_EEE22">#REF!</definedName>
    <definedName name="_EEE23">#REF!</definedName>
    <definedName name="_EEE24">#REF!</definedName>
    <definedName name="_EEE25">#REF!</definedName>
    <definedName name="_EEE26">#REF!</definedName>
    <definedName name="_EEE27">#REF!</definedName>
    <definedName name="_EEE28">#REF!</definedName>
    <definedName name="_EEE29">#REF!</definedName>
    <definedName name="_EEE30">#REF!</definedName>
    <definedName name="_EEE31">#REF!</definedName>
    <definedName name="_EEE32">#REF!</definedName>
    <definedName name="_EEE33">#REF!</definedName>
    <definedName name="_Fill" hidden="1">#REF!</definedName>
    <definedName name="_xlnm._FilterDatabase" localSheetId="0" hidden="1">'2026 hearing'!$A$7:$CD$153</definedName>
    <definedName name="_HAL1">#REF!</definedName>
    <definedName name="_HAL2">#REF!</definedName>
    <definedName name="_HAL3">#REF!</definedName>
    <definedName name="_HAL4">#REF!</definedName>
    <definedName name="_HAL5">#REF!</definedName>
    <definedName name="_HAL6">#REF!</definedName>
    <definedName name="_HAL7">#REF!</definedName>
    <definedName name="_HAL8">[30]KH!#REF!</definedName>
    <definedName name="_Key1" hidden="1">#REF!</definedName>
    <definedName name="_kkk311">'[11]3'!$J$329</definedName>
    <definedName name="_KKK321">'[11]3'!$J$395</definedName>
    <definedName name="_kkk342">'[11]3'!$J$460</definedName>
    <definedName name="_KKK411">'[11]4'!$J$329</definedName>
    <definedName name="_LLL01">#REF!</definedName>
    <definedName name="_LLL02">#REF!</definedName>
    <definedName name="_LLL03">#REF!</definedName>
    <definedName name="_LLL04">'[31]Basic Price'!$F$19</definedName>
    <definedName name="_LLL05">'[31]Basic Price'!$F$21</definedName>
    <definedName name="_LLL06">'[31]Basic Price'!#REF!</definedName>
    <definedName name="_LLL07">'[31]Basic Price'!#REF!</definedName>
    <definedName name="_LLL08">'[31]Basic Price'!#REF!</definedName>
    <definedName name="_LLL09">'[31]Basic Price'!#REF!</definedName>
    <definedName name="_LLL10">'[31]Basic Price'!#REF!</definedName>
    <definedName name="_LLL11">#REF!</definedName>
    <definedName name="_MDE01">#REF!</definedName>
    <definedName name="_MDE02">#REF!</definedName>
    <definedName name="_MDE03">#REF!</definedName>
    <definedName name="_MDE04">#REF!</definedName>
    <definedName name="_MDE05">#REF!</definedName>
    <definedName name="_MDE06">#REF!</definedName>
    <definedName name="_MDE07">#REF!</definedName>
    <definedName name="_MDE08">#REF!</definedName>
    <definedName name="_MDE09">#REF!</definedName>
    <definedName name="_MDE10">#REF!</definedName>
    <definedName name="_MDE11">#REF!</definedName>
    <definedName name="_MDE12">#REF!</definedName>
    <definedName name="_MDE13">#REF!</definedName>
    <definedName name="_MDE14">#REF!</definedName>
    <definedName name="_MDE15">#REF!</definedName>
    <definedName name="_MDE16">#REF!</definedName>
    <definedName name="_MDE17">#REF!</definedName>
    <definedName name="_MDE18">#REF!</definedName>
    <definedName name="_MDE19">#REF!</definedName>
    <definedName name="_MDE20">#REF!</definedName>
    <definedName name="_MDE21">#REF!</definedName>
    <definedName name="_MDE22">#REF!</definedName>
    <definedName name="_MDE23">#REF!</definedName>
    <definedName name="_MDE24">#REF!</definedName>
    <definedName name="_MDE25">#REF!</definedName>
    <definedName name="_MDE26">#REF!</definedName>
    <definedName name="_MDE27">#REF!</definedName>
    <definedName name="_MDE28">#REF!</definedName>
    <definedName name="_MDE29">#REF!</definedName>
    <definedName name="_MDE30">#REF!</definedName>
    <definedName name="_MDE31">#REF!</definedName>
    <definedName name="_MDE32">#REF!</definedName>
    <definedName name="_MDE33">#REF!</definedName>
    <definedName name="_MDE34">#REF!</definedName>
    <definedName name="_MDE35">'[32]Peralatan (2)'!$R$27</definedName>
    <definedName name="_ME01">#REF!</definedName>
    <definedName name="_ME02">#REF!</definedName>
    <definedName name="_ME03">#REF!</definedName>
    <definedName name="_ME04">#REF!</definedName>
    <definedName name="_ME05">#REF!</definedName>
    <definedName name="_ME06">#REF!</definedName>
    <definedName name="_ME07">#REF!</definedName>
    <definedName name="_ME08">#REF!</definedName>
    <definedName name="_ME09">#REF!</definedName>
    <definedName name="_ME10">#REF!</definedName>
    <definedName name="_ME11">#REF!</definedName>
    <definedName name="_ME12">#REF!</definedName>
    <definedName name="_ME13">#REF!</definedName>
    <definedName name="_ME14">#REF!</definedName>
    <definedName name="_ME15">#REF!</definedName>
    <definedName name="_ME16">#REF!</definedName>
    <definedName name="_ME17">#REF!</definedName>
    <definedName name="_ME18">#REF!</definedName>
    <definedName name="_ME19">#REF!</definedName>
    <definedName name="_ME20">#REF!</definedName>
    <definedName name="_ME21">#REF!</definedName>
    <definedName name="_ME22">#REF!</definedName>
    <definedName name="_ME23">#REF!</definedName>
    <definedName name="_ME24">#REF!</definedName>
    <definedName name="_ME25">#REF!</definedName>
    <definedName name="_ME26">#REF!</definedName>
    <definedName name="_ME27">#REF!</definedName>
    <definedName name="_ME28">#REF!</definedName>
    <definedName name="_ME29">#REF!</definedName>
    <definedName name="_ME30">#REF!</definedName>
    <definedName name="_ME31">#REF!</definedName>
    <definedName name="_ME32">#REF!</definedName>
    <definedName name="_ME33">#REF!</definedName>
    <definedName name="_ME34">#REF!</definedName>
    <definedName name="_ME35">'[32]Peralatan (2)'!$R$26</definedName>
    <definedName name="_MMM01">'[33]Basic Price'!$F$50</definedName>
    <definedName name="_MMM02">'[33]Basic Price'!$F$54</definedName>
    <definedName name="_MMM03">#REF!</definedName>
    <definedName name="_MMM04">#REF!</definedName>
    <definedName name="_MMM05">#REF!</definedName>
    <definedName name="_MMM06">'[13]Basic Price'!#REF!</definedName>
    <definedName name="_MMM07">'[13]Basic Price'!#REF!</definedName>
    <definedName name="_MMM08">'[13]Basic Price'!#REF!</definedName>
    <definedName name="_MMM09">#REF!</definedName>
    <definedName name="_MMM10">#REF!</definedName>
    <definedName name="_MMM11">#REF!</definedName>
    <definedName name="_MMM12">#REF!</definedName>
    <definedName name="_MMM13">#REF!</definedName>
    <definedName name="_MMM14">#REF!</definedName>
    <definedName name="_MMM15">'[13]Basic Price'!#REF!</definedName>
    <definedName name="_MMM16">#REF!</definedName>
    <definedName name="_MMM17">'[13]Basic Price'!#REF!</definedName>
    <definedName name="_MMM18">#REF!</definedName>
    <definedName name="_MMM19">#REF!</definedName>
    <definedName name="_MMM20">'[13]Basic Price'!#REF!</definedName>
    <definedName name="_MMM21">'[31]Basic Price'!$F$89</definedName>
    <definedName name="_MMM22">'[31]Basic Price'!$F$91</definedName>
    <definedName name="_MMM23">'[13]Basic Price'!#REF!</definedName>
    <definedName name="_MMM24">'[13]Basic Price'!#REF!</definedName>
    <definedName name="_MMM25">'[13]Basic Price'!#REF!</definedName>
    <definedName name="_MMM26">'[13]Basic Price'!#REF!</definedName>
    <definedName name="_MMM27">'[13]Basic Price'!#REF!</definedName>
    <definedName name="_MMM28">'[13]Basic Price'!#REF!</definedName>
    <definedName name="_MMM29">'[13]Basic Price'!#REF!</definedName>
    <definedName name="_MMM30">'[13]Basic Price'!#REF!</definedName>
    <definedName name="_MMM31">'[13]Basic Price'!#REF!</definedName>
    <definedName name="_MMM32">'[13]Basic Price'!#REF!</definedName>
    <definedName name="_MMM33">'[13]Basic Price'!#REF!</definedName>
    <definedName name="_MMM34">'[13]Basic Price'!#REF!</definedName>
    <definedName name="_MMM35">'[13]Basic Price'!#REF!</definedName>
    <definedName name="_MMM36">'[13]Basic Price'!#REF!</definedName>
    <definedName name="_MMM37">'[13]Basic Price'!#REF!</definedName>
    <definedName name="_MMM38">'[13]Basic Price'!#REF!</definedName>
    <definedName name="_MMM39">#REF!</definedName>
    <definedName name="_MMM40">'[13]Basic Price'!#REF!</definedName>
    <definedName name="_MMM41">'[13]Basic Price'!#REF!</definedName>
    <definedName name="_MMM411">'[13]Basic Price'!#REF!</definedName>
    <definedName name="_MMM42">'[13]Basic Price'!#REF!</definedName>
    <definedName name="_MMM43">'[13]Basic Price'!#REF!</definedName>
    <definedName name="_MMM44">'[13]Basic Price'!#REF!</definedName>
    <definedName name="_MMM45">'[13]Basic Price'!#REF!</definedName>
    <definedName name="_MMM46">'[13]Basic Price'!#REF!</definedName>
    <definedName name="_MMM47">'[13]Basic Price'!#REF!</definedName>
    <definedName name="_MMM48">'[13]Basic Price'!#REF!</definedName>
    <definedName name="_MMM49">'[13]Basic Price'!#REF!</definedName>
    <definedName name="_MMM50">'[13]Basic Price'!#REF!</definedName>
    <definedName name="_MMM51">'[13]Basic Price'!#REF!</definedName>
    <definedName name="_MMM52">'[13]Basic Price'!#REF!</definedName>
    <definedName name="_MMM53">'[13]Basic Price'!#REF!</definedName>
    <definedName name="_MMM54">'[13]Basic Price'!#REF!</definedName>
    <definedName name="_nam11">'[34]SEWA ALAT'!#REF!</definedName>
    <definedName name="_Order1" hidden="1">0</definedName>
    <definedName name="_pvc1">[7]upah!#REF!</definedName>
    <definedName name="_pvc12">[7]upah!#REF!</definedName>
    <definedName name="_pvc34">[7]upah!#REF!</definedName>
    <definedName name="_pvc4">[7]upah!#REF!</definedName>
    <definedName name="_sni23">[15]Peralatan!#REF!</definedName>
    <definedName name="_Sort" hidden="1">#REF!</definedName>
    <definedName name="a">#REF!</definedName>
    <definedName name="A.1">'[35]112-885'!$A$5921:$M$6000</definedName>
    <definedName name="A.16">#REF!</definedName>
    <definedName name="A.17">'[35]112-885'!$A$5761:$M$5840</definedName>
    <definedName name="A.18">#REF!</definedName>
    <definedName name="A.2">#REF!</definedName>
    <definedName name="A.4">#REF!</definedName>
    <definedName name="a_1.2bata1.3">[36]AHSP!#REF!</definedName>
    <definedName name="a_1.2bata1.4">[36]AHSP!#REF!</definedName>
    <definedName name="a_1.2bata1.5">[36]AHSP!#REF!</definedName>
    <definedName name="a_1.2bata1.6">[36]AHSP!#REF!</definedName>
    <definedName name="a_acian">[36]AHSP!#REF!</definedName>
    <definedName name="a_air_kerja">[36]AHSP!#REF!</definedName>
    <definedName name="a_arde">[36]AHSP!#REF!</definedName>
    <definedName name="a_bakmeter_PAM30x50">[36]AHSP!#REF!</definedName>
    <definedName name="a_baksampah_1x1x0.75">[36]AHSP!#REF!</definedName>
    <definedName name="a_batako_kpr1.3">[36]AHSP!#REF!</definedName>
    <definedName name="a_batako_kpr1.4">[36]AHSP!#REF!</definedName>
    <definedName name="a_batako_kpr1.5">[36]AHSP!#REF!</definedName>
    <definedName name="a_batako_kpr1.6">[36]AHSP!#REF!</definedName>
    <definedName name="a_batako_smn1.3">[36]AHSP!#REF!</definedName>
    <definedName name="a_batako_smn1.4">[36]AHSP!#REF!</definedName>
    <definedName name="a_batako_smn1.5">[36]AHSP!#REF!</definedName>
    <definedName name="a_batako_smn1.6">[36]AHSP!#REF!</definedName>
    <definedName name="a_bekistingbalok_2xpapan2.20">[36]AHSP!#REF!</definedName>
    <definedName name="a_bekistingkolom_2xpapan2.20">[36]AHSP!#REF!</definedName>
    <definedName name="a_bekistingplat_2xpapan2.20">[36]AHSP!#REF!</definedName>
    <definedName name="a_bekistingpoer_2xpapan2.20">[36]AHSP!#REF!</definedName>
    <definedName name="a_bekistingsloof_2xpapan2.20">[36]AHSP!#REF!</definedName>
    <definedName name="a_bekistingtangga_2xpapan2.20">[36]AHSP!#REF!</definedName>
    <definedName name="a_bkontrol30x30x50">[36]AHSP!#REF!</definedName>
    <definedName name="a_bongkar_kd2">[36]AHSP!#REF!</definedName>
    <definedName name="a_bongkar_LTbeton">[36]AHSP!#REF!</definedName>
    <definedName name="a_bongkar_LTkayu">[36]AHSP!#REF!</definedName>
    <definedName name="a_bongkar_LTkeramik">[36]AHSP!#REF!</definedName>
    <definedName name="a_bongkarddg">[36]AHSP!#REF!</definedName>
    <definedName name="a_bongkargenteng">[36]AHSP!#REF!</definedName>
    <definedName name="a_bongkarplaster">[36]AHSP!#REF!</definedName>
    <definedName name="a_bongkarseng">[36]AHSP!#REF!</definedName>
    <definedName name="a_box2G">[36]AHSP!#REF!</definedName>
    <definedName name="a_box4G">[36]AHSP!#REF!</definedName>
    <definedName name="a_box6G">[36]AHSP!#REF!</definedName>
    <definedName name="a_box8G">[36]AHSP!#REF!</definedName>
    <definedName name="a_catbesi">[36]AHSP!#REF!</definedName>
    <definedName name="a_catcatylacEWB">[36]AHSP!#REF!</definedName>
    <definedName name="a_catcatylacEWK">[36]AHSP!#REF!</definedName>
    <definedName name="a_catcatylacIWB">[36]AHSP!#REF!</definedName>
    <definedName name="a_catcatylacIWK">[36]AHSP!#REF!</definedName>
    <definedName name="a_catduluxE">[36]AHSP!#REF!</definedName>
    <definedName name="a_catduluxI">[36]AHSP!#REF!</definedName>
    <definedName name="a_catkayu">[36]AHSP!#REF!</definedName>
    <definedName name="a_gbeton_bsr">[36]AHSP!#REF!</definedName>
    <definedName name="a_gbeton_sdg">[36]AHSP!#REF!</definedName>
    <definedName name="a_gblock20x20">[36]AHSP!#REF!</definedName>
    <definedName name="a_gkeramik_bdn">[36]AHSP!#REF!</definedName>
    <definedName name="a_gording">[36]AHSP!#REF!</definedName>
    <definedName name="a_gordingexposed">[36]AHSP!#REF!</definedName>
    <definedName name="a_gplentong_bdn">[36]AHSP!#REF!</definedName>
    <definedName name="a_granito30x30">[36]AHSP!#REF!</definedName>
    <definedName name="a_granito40x40">[36]AHSP!#REF!</definedName>
    <definedName name="a_gtank1.2">[36]AHSP!#REF!</definedName>
    <definedName name="a_hebel10_1.3">[36]AHSP!#REF!</definedName>
    <definedName name="a_hebel10_1.4">[36]AHSP!#REF!</definedName>
    <definedName name="a_hebel10_1.5">[36]AHSP!#REF!</definedName>
    <definedName name="a_hebel10_1.6">[36]AHSP!#REF!</definedName>
    <definedName name="a_hebel7.5_1.3">[36]AHSP!#REF!</definedName>
    <definedName name="a_hebel7.5_1.4">[36]AHSP!#REF!</definedName>
    <definedName name="a_hebel7.5_1.5">[36]AHSP!#REF!</definedName>
    <definedName name="a_hebel7.5_1.6">[36]AHSP!#REF!</definedName>
    <definedName name="a_kaso">[36]AHSP!#REF!</definedName>
    <definedName name="a_kd2">[36]AHSP!#REF!</definedName>
    <definedName name="a_kd2exposed">[36]AHSP!#REF!</definedName>
    <definedName name="a_klantai10x20">[36]AHSP!#REF!</definedName>
    <definedName name="a_klantai20x20">[36]AHSP!#REF!</definedName>
    <definedName name="a_klantai30x30">[36]AHSP!#REF!</definedName>
    <definedName name="a_klantai40x40">[36]AHSP!#REF!</definedName>
    <definedName name="a_kp11.11">[36]AHSP!#REF!</definedName>
    <definedName name="a_kp11.12">[36]AHSP!#REF!</definedName>
    <definedName name="a_kp11.15">[36]AHSP!#REF!</definedName>
    <definedName name="a_kp11.16">[36]AHSP!#REF!</definedName>
    <definedName name="a_kp15.15">[36]AHSP!#REF!</definedName>
    <definedName name="a_kp15.16">[36]AHSP!#REF!</definedName>
    <definedName name="a_kp15.20">[36]AHSP!#REF!</definedName>
    <definedName name="a_kp15.21">[36]AHSP!#REF!</definedName>
    <definedName name="a_lisplank_p2x20">[36]AHSP!#REF!</definedName>
    <definedName name="a_lisplank_p3x20">[36]AHSP!#REF!</definedName>
    <definedName name="a_lisplank_p3x20.3x10">[36]AHSP!#REF!</definedName>
    <definedName name="a_lisplank_p3x30">[36]AHSP!#REF!</definedName>
    <definedName name="a_lisplank_p3x30.3x15">[36]AHSP!#REF!</definedName>
    <definedName name="a_listg5x5">[36]AHSP!#REF!</definedName>
    <definedName name="a_listg7.5x10">[36]AHSP!#REF!</definedName>
    <definedName name="a_listg7.5x7.5">[36]AHSP!#REF!</definedName>
    <definedName name="a_listk3x3">[36]AHSP!#REF!</definedName>
    <definedName name="a_listk5x5">[36]AHSP!#REF!</definedName>
    <definedName name="a_listk7.5x7.5">[36]AHSP!#REF!</definedName>
    <definedName name="a_locis">[36]AHSP!#REF!</definedName>
    <definedName name="a_marmerL40x40">[36]AHSP!#REF!</definedName>
    <definedName name="a_marmerL40x60">[36]AHSP!#REF!</definedName>
    <definedName name="a_menibesi">[36]AHSP!#REF!</definedName>
    <definedName name="a_menikayu">[36]AHSP!#REF!</definedName>
    <definedName name="a_nok_gbeton">[36]AHSP!#REF!</definedName>
    <definedName name="a_nok_gkeramik">[36]AHSP!#REF!</definedName>
    <definedName name="a_nok_gplentong">[36]AHSP!#REF!</definedName>
    <definedName name="a_pabd1">[36]AHSP!#REF!</definedName>
    <definedName name="a_pabd1.2">[36]AHSP!#REF!</definedName>
    <definedName name="a_pabd3.4">[36]AHSP!#REF!</definedName>
    <definedName name="a_pagar_blkt2">[36]AHSP!#REF!</definedName>
    <definedName name="a_pagar_blkt3">[36]AHSP!#REF!</definedName>
    <definedName name="a_pagar_dpnt0.9">[36]AHSP!#REF!</definedName>
    <definedName name="a_pagar_dpnt1.2">[36]AHSP!#REF!</definedName>
    <definedName name="a_pagar_dpnt1.75">[36]AHSP!#REF!</definedName>
    <definedName name="a_pagar_spgt1">[36]AHSP!#REF!</definedName>
    <definedName name="a_pagar_spgt1.5">[36]AHSP!#REF!</definedName>
    <definedName name="a_pakd1.5">[36]AHSP!#REF!</definedName>
    <definedName name="a_pakd2">[36]AHSP!#REF!</definedName>
    <definedName name="a_pakd3">[36]AHSP!#REF!</definedName>
    <definedName name="a_pakd4">[36]AHSP!#REF!</definedName>
    <definedName name="a_pakd5">[36]AHSP!#REF!</definedName>
    <definedName name="a_pakd6">[36]AHSP!#REF!</definedName>
    <definedName name="a_papannok">[36]AHSP!#REF!</definedName>
    <definedName name="a_papantalang_d20">[36]AHSP!#REF!</definedName>
    <definedName name="a_papantalang_d30">[36]AHSP!#REF!</definedName>
    <definedName name="a_papantalangV_2d20">[36]AHSP!#REF!</definedName>
    <definedName name="a_pas_bedeng">[36]AHSP!#REF!</definedName>
    <definedName name="a_pas_gudang_material">[36]AHSP!#REF!</definedName>
    <definedName name="a_pas_pagar">[36]AHSP!#REF!</definedName>
    <definedName name="a_pas_pintu_pagar">[36]AHSP!#REF!</definedName>
    <definedName name="a_pasbtalam_20x30">[36]AHSP!#REF!</definedName>
    <definedName name="a_paskeramik_ddg20x20">[36]AHSP!#REF!</definedName>
    <definedName name="a_paskeramik_ddg20x25">[36]AHSP!#REF!</definedName>
    <definedName name="a_paslist_k10x20">[36]AHSP!#REF!</definedName>
    <definedName name="a_pavingt6">[36]AHSP!#REF!</definedName>
    <definedName name="a_pavingt8">[36]AHSP!#REF!</definedName>
    <definedName name="a_pg10x30">[36]AHSP!#REF!</definedName>
    <definedName name="a_pg10x40">[36]AHSP!#REF!</definedName>
    <definedName name="a_pintupagar_1.8x3">[36]AHSP!#REF!</definedName>
    <definedName name="a_pintupagar_2.5x3">[36]AHSP!#REF!</definedName>
    <definedName name="a_pintupagar_2x3">[36]AHSP!#REF!</definedName>
    <definedName name="a_pipaair_hjn2">[36]AHSP!#REF!</definedName>
    <definedName name="a_pipaair_hjn3">[36]AHSP!#REF!</definedName>
    <definedName name="a_pipaair_hjn4">[36]AHSP!#REF!</definedName>
    <definedName name="a_pk10x20">[36]AHSP!#REF!</definedName>
    <definedName name="a_pk10x20.2">[36]AHSP!#REF!</definedName>
    <definedName name="a_pk10x30">[36]AHSP!#REF!</definedName>
    <definedName name="a_pk10x40">[36]AHSP!#REF!</definedName>
    <definedName name="a_plafond_gypsumt9">[36]AHSP!#REF!</definedName>
    <definedName name="a_plafondt3">[36]AHSP!#REF!</definedName>
    <definedName name="a_plafondt4">[36]AHSP!#REF!</definedName>
    <definedName name="a_plasterbt_1.6">[36]AHSP!#REF!</definedName>
    <definedName name="a_plasterbt1.3">[36]AHSP!#REF!</definedName>
    <definedName name="a_plasterbt1.4">[36]AHSP!#REF!</definedName>
    <definedName name="a_plasterbt1.5">[36]AHSP!#REF!</definedName>
    <definedName name="a_plasterbtn1.3">[36]AHSP!#REF!</definedName>
    <definedName name="a_pm10x40">[36]AHSP!#REF!</definedName>
    <definedName name="a_pm10x60">[36]AHSP!#REF!</definedName>
    <definedName name="a_profilplaster10x10">[36]AHSP!#REF!</definedName>
    <definedName name="a_profilplaster5x5">[36]AHSP!#REF!</definedName>
    <definedName name="a_profilplaster7.5x7.5">[36]AHSP!#REF!</definedName>
    <definedName name="a_rabatbtnt5_T">[36]AHSP!#REF!</definedName>
    <definedName name="a_rabatbtnt7_T">[36]AHSP!#REF!</definedName>
    <definedName name="a_rangka_hollowbwdak">[36]AHSP!#REF!</definedName>
    <definedName name="a_rangka_hollowbwkap">[36]AHSP!#REF!</definedName>
    <definedName name="a_rangka_k4x6">[36]AHSP!#REF!</definedName>
    <definedName name="a_rangka_k4x6_bwdak">[36]AHSP!#REF!</definedName>
    <definedName name="a_rangka_k5x7">[36]AHSP!#REF!</definedName>
    <definedName name="a_rangka_k5x7_bwdak">[36]AHSP!#REF!</definedName>
    <definedName name="a_rb11.11">[36]AHSP!#REF!</definedName>
    <definedName name="a_rb11.12">[36]AHSP!#REF!</definedName>
    <definedName name="a_rb11.15">[36]AHSP!#REF!</definedName>
    <definedName name="a_rb11.16">[36]AHSP!#REF!</definedName>
    <definedName name="a_rb15.15">[36]AHSP!#REF!</definedName>
    <definedName name="a_rb15.16">[36]AHSP!#REF!</definedName>
    <definedName name="a_rb15.20">[36]AHSP!#REF!</definedName>
    <definedName name="a_rb15.21">[36]AHSP!#REF!</definedName>
    <definedName name="a_rembesan">[36]AHSP!#REF!</definedName>
    <definedName name="a_reng">[36]AHSP!#REF!</definedName>
    <definedName name="a_residukayu">[36]AHSP!#REF!</definedName>
    <definedName name="a_rooster10.20_1.3">[36]AHSP!#REF!</definedName>
    <definedName name="a_rooster10.20_1.4">[36]AHSP!#REF!</definedName>
    <definedName name="a_rooster10.20_1.5">[36]AHSP!#REF!</definedName>
    <definedName name="a_rooster10.20_1.6">[36]AHSP!#REF!</definedName>
    <definedName name="a_rooster15.15_1.3">[36]AHSP!#REF!</definedName>
    <definedName name="a_rooster15.15_1.4">[36]AHSP!#REF!</definedName>
    <definedName name="a_rooster15.15_1.5">[36]AHSP!#REF!</definedName>
    <definedName name="a_rooster15.15_1.6">[36]AHSP!#REF!</definedName>
    <definedName name="a_rooster20.20_1.3">[36]AHSP!#REF!</definedName>
    <definedName name="a_rooster20.20_1.4">[36]AHSP!#REF!</definedName>
    <definedName name="a_rooster20.20_1.5">[36]AHSP!#REF!</definedName>
    <definedName name="a_rooster20.20_1.6">[36]AHSP!#REF!</definedName>
    <definedName name="a_saklarhotel">[36]AHSP!#REF!</definedName>
    <definedName name="a_saldpn_0.5x0.5">[36]AHSP!#REF!</definedName>
    <definedName name="a_saldpn_0.75x0.75">[36]AHSP!#REF!</definedName>
    <definedName name="a_saldpn_1x1">[36]AHSP!#REF!</definedName>
    <definedName name="a_sengtalang_d20">[36]AHSP!#REF!</definedName>
    <definedName name="a_sengtalang_d30">[36]AHSP!#REF!</definedName>
    <definedName name="a_sengtalangV_2d20">[36]AHSP!#REF!</definedName>
    <definedName name="a_septictank1x2x1">[36]AHSP!#REF!</definedName>
    <definedName name="a_septictankS">[36]AHSP!#REF!</definedName>
    <definedName name="a_skonengan">[36]AHSP!#REF!</definedName>
    <definedName name="a_smrresapan">[36]AHSP!#REF!</definedName>
    <definedName name="a_stopkontakB">[36]AHSP!#REF!</definedName>
    <definedName name="a_stopkontakK">[36]AHSP!#REF!</definedName>
    <definedName name="a_taliair_ddg">[36]AHSP!#REF!</definedName>
    <definedName name="a_taliair_kusen">[36]AHSP!#REF!</definedName>
    <definedName name="a_toevoer">[36]AHSP!#REF!</definedName>
    <definedName name="a_ttklampu_bwd">[36]AHSP!#REF!</definedName>
    <definedName name="a_ttklampu_bwp">[36]AHSP!#REF!</definedName>
    <definedName name="a_ttklampu_tmn">[36]AHSP!#REF!</definedName>
    <definedName name="a_urugantanah_dariluarlokasi">[36]AHSP!#REF!</definedName>
    <definedName name="a3at">'[37]Sewa Alat'!#REF!</definedName>
    <definedName name="aaa">[5]Alat!$AM$25</definedName>
    <definedName name="aaaa">#REF!</definedName>
    <definedName name="aaaaa">[5]Div.5!#REF!</definedName>
    <definedName name="aanK721">#REF!</definedName>
    <definedName name="ABC">#REF!</definedName>
    <definedName name="accpipagalv">[7]upah!#REF!</definedName>
    <definedName name="Address">#REF!</definedName>
    <definedName name="adf">#REF!</definedName>
    <definedName name="administrasi">#REF!</definedName>
    <definedName name="AGGRR">'[38]Agregat Halus &amp; Kasar'!$A$361:$J$480</definedName>
    <definedName name="AGREGAT">#REF!</definedName>
    <definedName name="AGREGATA">'[10]Agt Hls&amp;Ksr'!#REF!</definedName>
    <definedName name="AGREGATB">'[10]Agt Hls&amp;Ksr'!#REF!</definedName>
    <definedName name="AGREGATC">'[10]Agt Hls&amp;Ksr'!#REF!</definedName>
    <definedName name="AGREGATE">'[38]Agregat Halus &amp; Kasar'!$A$121:$J$240</definedName>
    <definedName name="agregathalus">[39]upahbahan!$G$111</definedName>
    <definedName name="agregatkasar">[39]upahbahan!$G$112</definedName>
    <definedName name="AGTR" hidden="1">'[38]Agregat Halus &amp; Kasar'!$H$12:$H$20</definedName>
    <definedName name="air">[39]upahbahan!$G$115</definedName>
    <definedName name="aku">#REF!</definedName>
    <definedName name="akun">'[40]Kendali RO'!$B$2:$E$77</definedName>
    <definedName name="akunok2">'[40]Kendali RO'!$B$2:$H$89</definedName>
    <definedName name="ALAT">#REF!</definedName>
    <definedName name="alatbantu">[39]upahbahan!$G$78</definedName>
    <definedName name="ALATUTAMA">#REF!</definedName>
    <definedName name="AMP">#REF!</definedName>
    <definedName name="ampelas">[7]upah!$H$103</definedName>
    <definedName name="AN.30">#REF!</definedName>
    <definedName name="AN_CK">#REF!</definedName>
    <definedName name="ANALIS_RUMPUT">#REF!</definedName>
    <definedName name="Analis1">'[41]DAFTAR ANALISA'!$A$9:$M$9147</definedName>
    <definedName name="Analis2">'[41]DAFTAR ANALISA'!$M$9:$M$9187</definedName>
    <definedName name="ANALISA">#REF!</definedName>
    <definedName name="analisa_2">#REF!</definedName>
    <definedName name="Analisa101A">[6]A.Div10!#REF!</definedName>
    <definedName name="Analisa101B">[6]A.Div10!#REF!</definedName>
    <definedName name="Analisa101C">[6]A.Div10!#REF!</definedName>
    <definedName name="Analisa101D">[6]A.Div10!#REF!</definedName>
    <definedName name="Analisa101E">[6]A.Div10!#REF!</definedName>
    <definedName name="Analisa21">[42]Div2!$B$2:$L$67</definedName>
    <definedName name="Analisa22Man">[42]Div2!$B$68:$L$133</definedName>
    <definedName name="Analisa22Mek">[42]Div2!$B$134:$L$199</definedName>
    <definedName name="Analisa311">[42]Div3!$B$2:$L$68</definedName>
    <definedName name="Analisa313">[42]Div3!$B$69:$L$199</definedName>
    <definedName name="Analisa314">[42]Div3!$B$200:$L$267</definedName>
    <definedName name="Analisa321">[24]Div3!#REF!</definedName>
    <definedName name="Analisa421">[42]Div4!$B$2:$L$67</definedName>
    <definedName name="Analisa422">[42]Div4!$B$68:$L$133</definedName>
    <definedName name="Analisa511">#REF!</definedName>
    <definedName name="Analisa512">#REF!</definedName>
    <definedName name="Analisa55">#REF!</definedName>
    <definedName name="Analisa611">#REF!</definedName>
    <definedName name="Analisa612">#REF!</definedName>
    <definedName name="Analisa631">#REF!</definedName>
    <definedName name="Analisa633">#REF!</definedName>
    <definedName name="Analisa634">#REF!</definedName>
    <definedName name="Analisa661">#REF!</definedName>
    <definedName name="Analisa70105">#REF!</definedName>
    <definedName name="Analisa70107">#REF!</definedName>
    <definedName name="Analisa70108">#REF!</definedName>
    <definedName name="Analisa70301">#REF!</definedName>
    <definedName name="Analisa70608">#REF!</definedName>
    <definedName name="Analisa70614">#REF!</definedName>
    <definedName name="Analisa70702">#REF!</definedName>
    <definedName name="Analisa70703">#REF!</definedName>
    <definedName name="Analisa70706">#REF!</definedName>
    <definedName name="Analisa70707">#REF!</definedName>
    <definedName name="Analisa709">#REF!</definedName>
    <definedName name="Analisa71003">#REF!</definedName>
    <definedName name="Analisa71106">#REF!</definedName>
    <definedName name="Analisa71202">#REF!</definedName>
    <definedName name="Analisa713">#REF!</definedName>
    <definedName name="Analisa71511">#REF!</definedName>
    <definedName name="Analisa8405">#REF!</definedName>
    <definedName name="aNbow1">'[41]DAFTAR ANALISA'!$A$9:$M$9147</definedName>
    <definedName name="AnBOW2">'[41]DAFTAR ANALISA'!$M$9:$M$9187</definedName>
    <definedName name="ANDI1" hidden="1">#REF!</definedName>
    <definedName name="ANDY" hidden="1">#REF!</definedName>
    <definedName name="ANDY2" hidden="1">#REF!</definedName>
    <definedName name="anggaran">#REF!</definedName>
    <definedName name="angka">#REF!</definedName>
    <definedName name="anK410asli">#REF!</definedName>
    <definedName name="anK410tanah">#REF!</definedName>
    <definedName name="ank420b">#REF!</definedName>
    <definedName name="anK424b">#REF!</definedName>
    <definedName name="anK705A">#REF!</definedName>
    <definedName name="anKA18">#REF!</definedName>
    <definedName name="ANKG51C">[28]ANALISA!#REF!</definedName>
    <definedName name="Anl.6A1">#REF!</definedName>
    <definedName name="anlsni">[15]Peralatan!#REF!</definedName>
    <definedName name="AnPAB1">#REF!</definedName>
    <definedName name="AnPAB2">#REF!</definedName>
    <definedName name="aparatur">#REF!</definedName>
    <definedName name="apel">#REF!</definedName>
    <definedName name="aqua">#REF!</definedName>
    <definedName name="asdfads">#REF!</definedName>
    <definedName name="asdfas">#REF!</definedName>
    <definedName name="asdff">#REF!</definedName>
    <definedName name="asdfgh">#REF!</definedName>
    <definedName name="ASPAL">#REF!</definedName>
    <definedName name="aspalelmusi">[39]upahbahan!$G$114</definedName>
    <definedName name="asphaltfiniseher">[39]upahbahan!#REF!</definedName>
    <definedName name="asphaltfinisher">[39]upahbahan!#REF!</definedName>
    <definedName name="asphaltmixingplant">[39]upahbahan!#REF!</definedName>
    <definedName name="asphaltsprayer">[39]upahbahan!$G$75</definedName>
    <definedName name="B">#REF!</definedName>
    <definedName name="B.109.">#REF!,#REF!</definedName>
    <definedName name="B.Aparatur">#REF!</definedName>
    <definedName name="B.Aparatur_2">#REF!</definedName>
    <definedName name="B.Aparatur_4">#REF!</definedName>
    <definedName name="B.Aparatur_5">#REF!</definedName>
    <definedName name="B.Aparatur_6">#REF!</definedName>
    <definedName name="B.Aparatur_8">#REF!</definedName>
    <definedName name="B.Publik">#REF!</definedName>
    <definedName name="B.Publik_2">#REF!</definedName>
    <definedName name="B.Publik_4">#REF!</definedName>
    <definedName name="B.Publik_5">#REF!</definedName>
    <definedName name="B.Publik_6">#REF!</definedName>
    <definedName name="B.Publik_8">#REF!</definedName>
    <definedName name="badok">#REF!</definedName>
    <definedName name="bagu">'[43]D.1.7'!$B$1:$L$41,'[43]D.1.7'!$N$42:$U$74</definedName>
    <definedName name="BAHAN">#REF!</definedName>
    <definedName name="BAHU">#REF!</definedName>
    <definedName name="bajaringan">[7]upah!#REF!</definedName>
    <definedName name="bajatulangan">[39]upahbahan!#REF!</definedName>
    <definedName name="balok616cempaka">[7]upah!$H$66</definedName>
    <definedName name="balokkyklasiii">[44]upah!$H$62</definedName>
    <definedName name="bambang">'[43]D.1.5'!$B$1:$L$37,'[43]D.1.5'!$N$38:$U$72</definedName>
    <definedName name="bambu">[7]upah!#REF!</definedName>
    <definedName name="barang">#REF!</definedName>
    <definedName name="baru">#REF!</definedName>
    <definedName name="basing">#REF!</definedName>
    <definedName name="batu">[39]upahbahan!$G$116</definedName>
    <definedName name="batualam">[7]upah!#REF!</definedName>
    <definedName name="batubata">[7]upah!$H$56</definedName>
    <definedName name="BATUBELAH">#REF!</definedName>
    <definedName name="BATUKALI">#REF!</definedName>
    <definedName name="batupecah13">[39]upahbahan!$G$119</definedName>
    <definedName name="batupecah35">[39]upahbahan!$G$118</definedName>
    <definedName name="batupecah57">[39]upahbahan!$G$117</definedName>
    <definedName name="batutempel">[7]upah!#REF!</definedName>
    <definedName name="bbb">[45]RAB!#REF!</definedName>
    <definedName name="bbbb">#REF!</definedName>
    <definedName name="BEGISTING">[46]Anl!#REF!</definedName>
    <definedName name="BegistingPondasi">[47]Analisa!$H$1369</definedName>
    <definedName name="bego">#REF!</definedName>
    <definedName name="besibeton">[7]upah!$H$59</definedName>
    <definedName name="besibetonulir">[39]upahbahan!#REF!</definedName>
    <definedName name="besistrip">[7]upah!$H$61</definedName>
    <definedName name="BETON_BESI">[46]Anl!#REF!</definedName>
    <definedName name="betonk125">[39]analisa!$K$4578</definedName>
    <definedName name="betonk175">[39]analisa!$K$4461</definedName>
    <definedName name="BETONK250">[39]analisa!$K$1226</definedName>
    <definedName name="betonk300">[39]analisa!$K$4400</definedName>
    <definedName name="betonk350">[39]analisa!$K$4339</definedName>
    <definedName name="betonk400">[39]analisa!$K$4278</definedName>
    <definedName name="betonk500">[39]analisa!$K$4217</definedName>
    <definedName name="betonsiklopk175">[39]analisa!$K$4520</definedName>
    <definedName name="Betontumbuk">[47]Analisa!$H$1633</definedName>
    <definedName name="biasa">#REF!</definedName>
    <definedName name="bilalang">[39]upahbahan!#REF!</definedName>
    <definedName name="bkuok2">[40]BKU!$A$10:$U$1542</definedName>
    <definedName name="BL">#REF!</definedName>
    <definedName name="BLOW">#REF!</definedName>
    <definedName name="bodoh">#REF!</definedName>
    <definedName name="Boq">[48]KH!#REF!</definedName>
    <definedName name="BPS">#REF!</definedName>
    <definedName name="BRONJ_MATRAS">[46]Anl!#REF!</definedName>
    <definedName name="budi">[39]upahbahan!#REF!</definedName>
    <definedName name="BULLDOZER">#REF!</definedName>
    <definedName name="C_">[1]RAB!$J$36:$P$39</definedName>
    <definedName name="capek">#REF!</definedName>
    <definedName name="catdasar">[7]upah!$H$105</definedName>
    <definedName name="catlalatex">[7]upah!$H$106</definedName>
    <definedName name="CATMARKA">'[49]A+Supl.'!#REF!</definedName>
    <definedName name="catmenieseng">[7]upah!#REF!</definedName>
    <definedName name="chipping">[39]upahbahan!#REF!</definedName>
    <definedName name="City">#REF!</definedName>
    <definedName name="Code" hidden="1">#REF!</definedName>
    <definedName name="Company">#REF!</definedName>
    <definedName name="COMPRESSOR">#REF!</definedName>
    <definedName name="CONCRETEMIXER">#REF!</definedName>
    <definedName name="concretevibrator">[39]upahbahan!#REF!</definedName>
    <definedName name="CONCRETEVIBRO">#REF!</definedName>
    <definedName name="contract_amount">#REF!</definedName>
    <definedName name="Country">#REF!</definedName>
    <definedName name="CRANE">#REF!</definedName>
    <definedName name="cukup">#REF!</definedName>
    <definedName name="Cv">[1]RAB!#REF!</definedName>
    <definedName name="cvb" hidden="1">[26]RAB!#REF!</definedName>
    <definedName name="d">#REF!</definedName>
    <definedName name="D.1.1.">#REF!,#REF!</definedName>
    <definedName name="D.1.2.">#REF!,#REF!</definedName>
    <definedName name="D.1.3.">#REF!,#REF!</definedName>
    <definedName name="D.1.4.">#REF!,#REF!</definedName>
    <definedName name="D.1.5.">#REF!,#REF!</definedName>
    <definedName name="D.1.6.">#REF!,#REF!</definedName>
    <definedName name="D.1.7.">#REF!,#REF!</definedName>
    <definedName name="D.10.">#REF!,#REF!</definedName>
    <definedName name="D.100.">#REF!,#REF!</definedName>
    <definedName name="D.101.">#REF!,#REF!</definedName>
    <definedName name="D.105.">#REF!,#REF!</definedName>
    <definedName name="D.106.">#REF!,#REF!</definedName>
    <definedName name="D.107.">#REF!,#REF!</definedName>
    <definedName name="D.108.">#REF!,#REF!</definedName>
    <definedName name="D.11.">#REF!,#REF!</definedName>
    <definedName name="D.110.">#REF!,#REF!</definedName>
    <definedName name="D.117.">#REF!,#REF!</definedName>
    <definedName name="D.118.">#REF!,#REF!</definedName>
    <definedName name="d.12.">#REF!,#REF!</definedName>
    <definedName name="D.120.">#REF!,#REF!</definedName>
    <definedName name="D.121.">#REF!,#REF!</definedName>
    <definedName name="D.13.">#REF!,#REF!</definedName>
    <definedName name="D.14.">#REF!,#REF!</definedName>
    <definedName name="D.15.">#REF!,#REF!</definedName>
    <definedName name="D.16">#REF!,#REF!</definedName>
    <definedName name="D.17.">#REF!,#REF!</definedName>
    <definedName name="D.18.">#REF!,#REF!</definedName>
    <definedName name="D.19.">#REF!,#REF!</definedName>
    <definedName name="D.2.1.">#REF!,#REF!</definedName>
    <definedName name="D.2.2.">#REF!,#REF!</definedName>
    <definedName name="D.2.3.">#REF!,#REF!</definedName>
    <definedName name="D.23.">#REF!,#REF!</definedName>
    <definedName name="D.24.">#REF!,#REF!</definedName>
    <definedName name="D.25.">#REF!,#REF!</definedName>
    <definedName name="D.26.">#REF!,#REF!</definedName>
    <definedName name="D.29.">#REF!,#REF!</definedName>
    <definedName name="D.5.">#REF!,#REF!,#REF!</definedName>
    <definedName name="D.6.">#REF!,#REF!</definedName>
    <definedName name="D.7.">#REF!,#REF!</definedName>
    <definedName name="D.78.">[50]D.78!$B$1:$L$48,[50]D.78!$N$49:$U$83</definedName>
    <definedName name="D.79.">[50]D.79!$B$1:$L$48,[50]D.79!$N$49:$U$83</definedName>
    <definedName name="D.8.">#REF!,#REF!</definedName>
    <definedName name="D.80.">[50]D.80!$B$1:$L$51,[50]D.80!$N$52:$U$86</definedName>
    <definedName name="D.81.">[50]D.81!$B$1:$L$46,[50]D.81!$N$47:$U$81</definedName>
    <definedName name="D.82.">[50]D.82!$B$1:$L$49,[50]D.82!$N$50:$U$84</definedName>
    <definedName name="D.83.">[50]D.83!$B$1:$L$54,[50]D.83!$N$55:$U$89</definedName>
    <definedName name="D.84.">[50]D.84!$B$1:$L$56,[50]D.84!$N$57:$U$91</definedName>
    <definedName name="D.85.">[50]D.85!$B$1:$L$51,[50]D.85!$N$52:$U$86</definedName>
    <definedName name="D.86.">[50]D.86!$B$1:$L$51,[50]D.86!$N$52:$U$86</definedName>
    <definedName name="D.87.">[50]D.87!$B$1:$L$48,[50]D.87!$N$49:$U$83</definedName>
    <definedName name="D.88.">[50]D.88!$B$1:$L$36,[50]D.88!$N$37:$U$69</definedName>
    <definedName name="D.89.">[50]D.89!$B$1:$L$49,[50]D.89!$N$50:$U$83</definedName>
    <definedName name="D.9.">#REF!,#REF!</definedName>
    <definedName name="D.91.">[50]D.91!$B$1:$L$42,[50]D.91!$N$43:$U$76</definedName>
    <definedName name="D.92.">[50]D.92!$B$1:$L$175,[50]D.92!$N$176:$U$218</definedName>
    <definedName name="D.93.">[50]D.93!$B$1:$L$50,[50]D.93!$N$51:$U$84</definedName>
    <definedName name="D.94.">[50]D.94!$B$1:$L$55,[50]D.94!$N$56:$U$90</definedName>
    <definedName name="D.95.">[50]D.95!$B$1:$L$57,[50]D.95!$N$58:$U$92</definedName>
    <definedName name="D.96.">[50]D.96!$B$1:$L$51,[50]D.96!$N$52:$U$86</definedName>
    <definedName name="d_2.1">[27]D2!$U$55</definedName>
    <definedName name="d_2.2">[27]D2!$U$194</definedName>
    <definedName name="d_2.3.1">[27]D2!$U$332</definedName>
    <definedName name="d_2.3.2">[27]D2!$U$473</definedName>
    <definedName name="d_2.3.3">[27]D2!$U$612</definedName>
    <definedName name="d_2.3.4">[27]D2!$U$752</definedName>
    <definedName name="d_2.3.6">[27]D2!$U$892</definedName>
    <definedName name="d_2.3.7">[27]D2!$U$1032</definedName>
    <definedName name="d_2.4.1">[27]D2!$U$1168</definedName>
    <definedName name="d_2.4.2">[27]D2!$U$1308</definedName>
    <definedName name="d_2.4.3">[27]D2!$U$1379</definedName>
    <definedName name="d_3.1.1">[27]D3!$U$55</definedName>
    <definedName name="d_3.1.2">[27]D3!$U$193</definedName>
    <definedName name="D_3.1.3">[27]D3!$U$334</definedName>
    <definedName name="d_3.1.4">[27]D3!$U$475</definedName>
    <definedName name="d_3.1.5">[27]D3!$U$614</definedName>
    <definedName name="d_3.1.7">[27]D3!$U$752</definedName>
    <definedName name="d_3.1.8">[27]D3!$U$895</definedName>
    <definedName name="d_3.1.9">[27]D3!$U$1039</definedName>
    <definedName name="d_3.2.1">[27]D3!$U$1110</definedName>
    <definedName name="d_3.2.2">[27]D3!$U$1320</definedName>
    <definedName name="d_3.2.3">[27]D3!$U$1532</definedName>
    <definedName name="d_3.2.4">[27]D3!$U$1678</definedName>
    <definedName name="d_3.2.5">[27]D3!$U$1890</definedName>
    <definedName name="d_3.2.6">[27]D3!$U$2103</definedName>
    <definedName name="d_3.3">[27]D3!$U$2310</definedName>
    <definedName name="d_4.2.1">[27]D4!$U$55</definedName>
    <definedName name="d_4.2.2">[27]D4!$U$264</definedName>
    <definedName name="d_4.2.3">[27]D4!$U$477</definedName>
    <definedName name="d_4.2.4">[27]D4!$U$618</definedName>
    <definedName name="d_4.2.5">[27]D4!$U$829</definedName>
    <definedName name="d_4.2.6">[27]D4!$U$972</definedName>
    <definedName name="d_4.2.7">[27]D4!$U$1113</definedName>
    <definedName name="d_5.1.1">[27]D5!$U$54</definedName>
    <definedName name="d_5.1.2">[27]D5!$U$264</definedName>
    <definedName name="d_5.2.1">[27]D5!$U$476</definedName>
    <definedName name="d_5.4.1">[27]D5!$U$947</definedName>
    <definedName name="d_5.4.2">[27]D5!$U$687</definedName>
    <definedName name="d_6.1.1">[27]D6!$U$55</definedName>
    <definedName name="d_6.1.2">[27]D6!$U$195</definedName>
    <definedName name="d_6.2.2">[27]D6!$U$548</definedName>
    <definedName name="d_6.2.3">[27]D6!$U$689</definedName>
    <definedName name="d_6.3.1">[27]D6!$U$834</definedName>
    <definedName name="d_6.3.2">[27]D6!$U$1046</definedName>
    <definedName name="d_6.3.3">[27]D6!$U$1258</definedName>
    <definedName name="d_6.3.3a">[27]D6!$U$1471</definedName>
    <definedName name="d_6.3.4">[27]D6!$U$1685</definedName>
    <definedName name="d_6.3.4a">[27]D6!$U$1899</definedName>
    <definedName name="d_6.3.5a">[27]D6!$U$2114</definedName>
    <definedName name="d_6.3.5b">[27]D6!$U$2329</definedName>
    <definedName name="d_6.3.5c">[27]D6!$U$2540</definedName>
    <definedName name="d_6.3.5d">[27]D6!$U$2756</definedName>
    <definedName name="d_6.3.6a">[27]D6!$U$2968</definedName>
    <definedName name="d_6.3.6b">[27]D6!$U$3181</definedName>
    <definedName name="d_6.3.6c">[27]D6!$U$3390</definedName>
    <definedName name="d_6.3.6d">[27]D6!$U$3605</definedName>
    <definedName name="d_6.3.7a">[27]D6!$U$3814</definedName>
    <definedName name="d_6.3.7b">[27]D6!$U$4032</definedName>
    <definedName name="d_6.3.7c">[27]D6!$U$4241</definedName>
    <definedName name="d_6.3.7d">[27]D6!$U$4456</definedName>
    <definedName name="d_6.4.1">'[27]D6 ASBT'!$U$55</definedName>
    <definedName name="d_6.4.2">'[27]D6 ASBT'!$U$267</definedName>
    <definedName name="d_6.4.3">'[27]D6 ASBT'!$U$516</definedName>
    <definedName name="d_6.4.4">'[27]D6 ASBT'!$U$728</definedName>
    <definedName name="d_6.4.5">'[27]D6 ASBT'!$U$798</definedName>
    <definedName name="d_6.5">[27]D6!$U$4665</definedName>
    <definedName name="d_6.6.1">[27]D6!$U$4807</definedName>
    <definedName name="d_6.6.2">[27]D6!$U$5019</definedName>
    <definedName name="d_7.1.1">'[27]D7(1)'!$U$55</definedName>
    <definedName name="d_7.1.2">'[27]D7(1)'!$U$198</definedName>
    <definedName name="d_7.1.3">'[27]D7(1)'!$U$344</definedName>
    <definedName name="d_7.1.4">'[27]D7(1)'!$U$489</definedName>
    <definedName name="d_7.1.5">'[27]D7(1)'!$U$634</definedName>
    <definedName name="d_7.1.6">'[27]D7(1)'!$U$779</definedName>
    <definedName name="d_7.1.7">'[27]D7(1)'!$U$924</definedName>
    <definedName name="d_7.1.8">'[27]D7(1)'!$U$1069</definedName>
    <definedName name="d_7.10.1">'[27]D7(2)'!$U$1280</definedName>
    <definedName name="d_7.10.2">'[27]D7(2)'!$U$1424</definedName>
    <definedName name="d_7.10.3">'[27]D7(2)'!$U$1496</definedName>
    <definedName name="d_7.11.1">'[27]D7(2)'!$U$1560</definedName>
    <definedName name="d_7.13">'[27]D7(2)'!$U$1637</definedName>
    <definedName name="d_7.14">'[27]D7(2)'!$U$1709</definedName>
    <definedName name="d_7.15.2">'[27]D7(2)'!$U$1785</definedName>
    <definedName name="d_7.15.5">'[27]D7(2)'!$U$1929</definedName>
    <definedName name="d_7.15.6">'[27]D7(2)'!$U$2073</definedName>
    <definedName name="D_7.16.1">'[27]D7(3)'!$U$920</definedName>
    <definedName name="d_7.2.1">'[27]D7(1)'!$U$1221</definedName>
    <definedName name="d_7.2.10">'[27]D7(1)'!$U$1359</definedName>
    <definedName name="d_7.2.11">'[27]D7(1)'!$U$1435</definedName>
    <definedName name="d_7.2.2">'[27]D7(1)'!$U$2889</definedName>
    <definedName name="d_7.2.3">'[27]D7(1)'!$U$3035</definedName>
    <definedName name="d_7.2.4">'[27]D7(1)'!$U$3178</definedName>
    <definedName name="d_7.2.5">'[27]D7(1)'!$U$3322</definedName>
    <definedName name="D_7.2.6">'[27]D7(1)'!$U$3466</definedName>
    <definedName name="D_7.2.7">'[27]D7(1)'!$U$3611</definedName>
    <definedName name="D_7.2.8">'[27]D7(1)'!$U$3754</definedName>
    <definedName name="d_7.2.9">'[27]D7(1)'!$U$1581</definedName>
    <definedName name="d_7.3.1">'[27]D7(1)'!$U$1725</definedName>
    <definedName name="d_7.3.2">'[27]D7(1)'!$U$1797</definedName>
    <definedName name="d_7.3.3">'[27]D7(1)'!$U$1869</definedName>
    <definedName name="d_7.3.4">'[27]D7(1)'!$U$1942</definedName>
    <definedName name="d_7.3.5">'[27]D7(1)'!$U$2014</definedName>
    <definedName name="d_7.3.6">'[27]D7(1)'!$U$2088</definedName>
    <definedName name="d_7.4.1">'[27]D7(1)'!$U$2163</definedName>
    <definedName name="d_7.4.2">'[27]D7(1)'!$U$2305</definedName>
    <definedName name="d_7.4.3">'[27]D7(1)'!$U$2449</definedName>
    <definedName name="d_7.5.1">'[27]D7(1)'!$U$2594</definedName>
    <definedName name="d_7.5.2">'[27]D7(1)'!$U$2666</definedName>
    <definedName name="d_7.6.1">'[27]D7(2)'!$U$56</definedName>
    <definedName name="d_7.6.10">'[27]D7(2)'!$U$559</definedName>
    <definedName name="d_7.6.11">'[27]D7(2)'!$U$703</definedName>
    <definedName name="d_7.6.12">'[27]D7(2)'!$U$991</definedName>
    <definedName name="d_7.6.13">'[27]D7(2)'!$U$2505</definedName>
    <definedName name="d_7.6.14">'[27]D7(2)'!$U$2649</definedName>
    <definedName name="d_7.6.15">'[27]D7(2)'!$U$848</definedName>
    <definedName name="d_7.6.16">'[27]D7(2)'!$U$2792</definedName>
    <definedName name="d_7.6.17">'[27]D7(2)'!$U$2936</definedName>
    <definedName name="d_7.6.18">'[27]D7(2)'!$U$3080</definedName>
    <definedName name="d_7.6.19">'[27]D7(2)'!$U$3224</definedName>
    <definedName name="d_7.6.20">'[27]D7(2)'!$U$3369</definedName>
    <definedName name="d_7.6.21">'[27]D7(2)'!$U$3513</definedName>
    <definedName name="d_7.6.22">'[27]D7(2)'!$U$3657</definedName>
    <definedName name="d_7.6.3">'[27]D7(2)'!$U$2212</definedName>
    <definedName name="d_7.6.4">'[27]D7(2)'!$U$2361</definedName>
    <definedName name="d_7.6.6">'[27]D7(2)'!$U$126</definedName>
    <definedName name="d_7.6.7">'[27]D7(2)'!$U$199</definedName>
    <definedName name="d_7.6.8">'[27]D7(2)'!$U$271</definedName>
    <definedName name="d_7.6.9">'[27]D7(2)'!$U$415</definedName>
    <definedName name="D_7.7.1">'[27]D7(3)'!$U$54</definedName>
    <definedName name="D_7.7.2">'[27]D7(3)'!$U$125</definedName>
    <definedName name="D_7.7.3">'[27]D7(3)'!$U$197</definedName>
    <definedName name="d_7.7.4">'[27]D7(3)'!$U$269</definedName>
    <definedName name="D_7.7.5">'[27]D7(3)'!$U$341</definedName>
    <definedName name="D_7.7.6">'[27]D7(3)'!$U$485</definedName>
    <definedName name="D_7.7.7">'[27]D7(3)'!$U$629</definedName>
    <definedName name="D_7.7.8">'[27]D7(3)'!$U$773</definedName>
    <definedName name="d_7.9">'[27]D7(2)'!$U$1136</definedName>
    <definedName name="d_8.1.1">'[27]D8(1)'!$U$53</definedName>
    <definedName name="d_8.1.2">'[27]D8(1)'!$U$196</definedName>
    <definedName name="d_8.1.3">'[27]D8(1)'!$U$341</definedName>
    <definedName name="d_8.1.4">'[27]D8(1)'!$U$485</definedName>
    <definedName name="d_8.1.5">'[27]D8(1)'!$U$629</definedName>
    <definedName name="d_8.1.7">'[27]D8(1)'!$U$845</definedName>
    <definedName name="d_8.1.8">'[27]D8(1)'!$U$1061</definedName>
    <definedName name="d_8.1.9">'[27]D8(1)'!$U$1205</definedName>
    <definedName name="d_8.2.1">'[27]D8(1)'!$U$1349</definedName>
    <definedName name="d_8.2.2">'[27]D8(1)'!$U$1489</definedName>
    <definedName name="d_8.2.3">'[27]D8(1)'!$U$1643</definedName>
    <definedName name="d_8.2.4">'[27]D8(1)'!$U$1784</definedName>
    <definedName name="d_8.2.5">'[27]D8(1)'!$U$1927</definedName>
    <definedName name="d_8.3.1">'[27]D8(1)'!$U$2069</definedName>
    <definedName name="d_8.3.2">'[27]D8(1)'!$U$2147</definedName>
    <definedName name="d_8.3.3">'[27]D8(1)'!$U$2219</definedName>
    <definedName name="d_8.4.1">'[27]D8(2)'!$U$54</definedName>
    <definedName name="d_8.4.10">'[27]D8(2)'!$U$1566</definedName>
    <definedName name="d_8.4.12">'[27]D8(2)'!$U$1706</definedName>
    <definedName name="d_8.4.2">'[27]D8(2)'!$U$198</definedName>
    <definedName name="d_8.4.3a">'[27]D8(2)'!$U$342</definedName>
    <definedName name="d_8.4.3b">'[27]D8(2)'!$U$486</definedName>
    <definedName name="d_8.4.4a">'[27]D8(2)'!$U$630</definedName>
    <definedName name="d_8.4.4b">'[27]D8(2)'!$U$774</definedName>
    <definedName name="d_8.4.5">'[27]D8(2)'!$U$846</definedName>
    <definedName name="d_8.4.6a">'[27]D8(2)'!$U$990</definedName>
    <definedName name="d_8.4.6b">'[27]D8(2)'!$U$1134</definedName>
    <definedName name="d_8.4.7">'[27]D8(2)'!$U$1278</definedName>
    <definedName name="d_8.4.8">'[27]D8(2)'!$U$1422</definedName>
    <definedName name="d_8.4.9">'[27]D8(2)'!$U$1494</definedName>
    <definedName name="d_8.5.1">'[27]D8(1)'!$U$2286</definedName>
    <definedName name="d_8.6.1">'[27]D8(2)'!$U$1854</definedName>
    <definedName name="d_8.7.1">'[27]D8(2)'!$U$2008</definedName>
    <definedName name="d_8.7.2">'[27]D8(2)'!$U$2144</definedName>
    <definedName name="d_8.7.3">'[27]D8(2)'!$U$2288</definedName>
    <definedName name="d_8.7.4">'[27]D8(2)'!$U$2432</definedName>
    <definedName name="d_8.7.5">'[27]D8(2)'!$U$2576</definedName>
    <definedName name="d_8.7.6">'[27]D8(2)'!$U$2720</definedName>
    <definedName name="d_8.8.1">'[27]D8(2)'!$U$2863</definedName>
    <definedName name="d_8.8.2">'[27]D8(2)'!$U$3007</definedName>
    <definedName name="D20.">#REF!,#REF!</definedName>
    <definedName name="daerah">#REF!</definedName>
    <definedName name="DAFTARSEWA">#REF!</definedName>
    <definedName name="dancok">#REF!</definedName>
    <definedName name="dasar">#REF!</definedName>
    <definedName name="data1" hidden="1">#REF!</definedName>
    <definedName name="data2" hidden="1">#REF!</definedName>
    <definedName name="data3" hidden="1">#REF!</definedName>
    <definedName name="dayat">[5]Basic!$F$60</definedName>
    <definedName name="DAYWORKS">[30]KH!#REF!</definedName>
    <definedName name="dd">[51]terbilang!$B$43:$C$141</definedName>
    <definedName name="DDD">[25]ANALISA!#REF!</definedName>
    <definedName name="dddddddddddddddddddddddddddd">'[52]UPAH PEKERJA'!$C$23</definedName>
    <definedName name="dddfgdf">#REF!</definedName>
    <definedName name="dede">'[53]U&amp;B'!$E$10:$E$1000</definedName>
    <definedName name="des">#REF!</definedName>
    <definedName name="devisi1">[39]rab1!$I$28</definedName>
    <definedName name="devisi2">[39]rab1!$I$48</definedName>
    <definedName name="devisi3">[39]rab1!$I$68</definedName>
    <definedName name="devisi4">[39]rab1!$I$94</definedName>
    <definedName name="devisi5">[39]rab1!$I$108</definedName>
    <definedName name="devisi6">[39]rab1!$I$139</definedName>
    <definedName name="devisi7">[39]rab1!$I$306</definedName>
    <definedName name="devisi8">[39]rab1!$I$364</definedName>
    <definedName name="df">#REF!</definedName>
    <definedName name="dfsa">#REF!</definedName>
    <definedName name="dfsg">#REF!</definedName>
    <definedName name="DI">#REF!</definedName>
    <definedName name="dia">#REF!</definedName>
    <definedName name="dibuat">[7]rab!$B$170</definedName>
    <definedName name="DIR">#REF!</definedName>
    <definedName name="direktur">[54]inst.pemrintah!#REF!</definedName>
    <definedName name="Discount" hidden="1">#REF!</definedName>
    <definedName name="display_area_2" hidden="1">#REF!</definedName>
    <definedName name="divisi">'[55]Kuantitas &amp; Harga '!$H$43</definedName>
    <definedName name="Divisi8">'[55]Kuantitas &amp; Harga '!$H$432</definedName>
    <definedName name="dodol">'[53]U&amp;B'!$C$10:$E$1000</definedName>
    <definedName name="dolken">[7]upah!#REF!</definedName>
    <definedName name="DPU">#REF!</definedName>
    <definedName name="DRAINASE">#REF!</definedName>
    <definedName name="dsasdf">#REF!</definedName>
    <definedName name="dsdasd">#REF!</definedName>
    <definedName name="dsfa">#REF!</definedName>
    <definedName name="dsgf">[1]RAB!#REF!</definedName>
    <definedName name="dumptruck">[39]upahbahan!$G$67</definedName>
    <definedName name="DUMPTRUCK1">#REF!</definedName>
    <definedName name="DUMPTRUCK2">#REF!</definedName>
    <definedName name="dumptruck34">[39]upahbahan!$G$68</definedName>
    <definedName name="dzfg">#REF!</definedName>
    <definedName name="E">#REF!</definedName>
    <definedName name="E.001">#REF!</definedName>
    <definedName name="E.010">#REF!</definedName>
    <definedName name="E.032">#REF!</definedName>
    <definedName name="E.052">#REF!</definedName>
    <definedName name="E.080">#REF!</definedName>
    <definedName name="E.082">#REF!</definedName>
    <definedName name="E.084">#REF!</definedName>
    <definedName name="E.087">#REF!</definedName>
    <definedName name="E.088">#REF!</definedName>
    <definedName name="E.153">#REF!</definedName>
    <definedName name="E.157">#REF!</definedName>
    <definedName name="E.182">#REF!</definedName>
    <definedName name="E.212">#REF!</definedName>
    <definedName name="E.221">#REF!</definedName>
    <definedName name="E.252">#REF!</definedName>
    <definedName name="E.301">#REF!</definedName>
    <definedName name="E.341">#REF!</definedName>
    <definedName name="edit">#REF!</definedName>
    <definedName name="EEE">'[56]UPAH PEKERJA'!$C$29</definedName>
    <definedName name="EEE06REV">'[57]5-Peralatan'!$AW$13</definedName>
    <definedName name="EEE09REV1">'[57]5-Peralatan'!$AW$16</definedName>
    <definedName name="EEE17REV">'[57]5-Peralatan'!$AW$24</definedName>
    <definedName name="EEE17REV1">'[57]5-Peralatan'!$AW$24</definedName>
    <definedName name="eko">#REF!</definedName>
    <definedName name="Email">#REF!</definedName>
    <definedName name="ER">#REF!</definedName>
    <definedName name="erer">#REF!</definedName>
    <definedName name="ertg">#REF!</definedName>
    <definedName name="erwtyu">#REF!</definedName>
    <definedName name="etytry">'[58]UPAH PEKERJA'!$C$22</definedName>
    <definedName name="ewrrew">#REF!</definedName>
    <definedName name="ewrty">#REF!</definedName>
    <definedName name="EXCAVATOR">#REF!</definedName>
    <definedName name="Excel_BuiltIn_Print_Titles_2">#REF!</definedName>
    <definedName name="Excel_BuiltIn_Print_Titles_3">#REF!</definedName>
    <definedName name="Excel_BuiltIn_Print_Titles_5">#REF!</definedName>
    <definedName name="expanyolet">[7]upah!#REF!</definedName>
    <definedName name="Fak">#REF!</definedName>
    <definedName name="Faktor">#REF!</definedName>
    <definedName name="Faktorial">#REF!</definedName>
    <definedName name="Farmasi">[1]RAB!#REF!</definedName>
    <definedName name="Fax">#REF!</definedName>
    <definedName name="FCode" hidden="1">#REF!</definedName>
    <definedName name="fd">#REF!</definedName>
    <definedName name="fg">#REF!</definedName>
    <definedName name="fgh">#REF!</definedName>
    <definedName name="filler">[39]upahbahan!#REF!</definedName>
    <definedName name="filterplastik">[39]upahbahan!#REF!</definedName>
    <definedName name="FINISHER">#REF!</definedName>
    <definedName name="FLATBEDTRUCK">#REF!</definedName>
    <definedName name="floordrain">[7]upah!#REF!</definedName>
    <definedName name="floordrainplastik">[7]upah!#REF!</definedName>
    <definedName name="form">[6]A.Div3!#REF!</definedName>
    <definedName name="FORM101">#REF!</definedName>
    <definedName name="FORM1021">#REF!</definedName>
    <definedName name="FORM1022">#REF!</definedName>
    <definedName name="FORM1031">#REF!</definedName>
    <definedName name="FORM1032">#REF!</definedName>
    <definedName name="FORM1041">#REF!</definedName>
    <definedName name="FORM1042">#REF!</definedName>
    <definedName name="FORM21">'[59]3-DIV2'!$L$1:$V$61</definedName>
    <definedName name="FORM22E">'[59]3-DIV2'!#REF!</definedName>
    <definedName name="FORM22L">'[59]3-DIV2'!$L$121:$V$121</definedName>
    <definedName name="FORM231">'[59]3-DIV2'!$L$123:$V$183</definedName>
    <definedName name="FORM232">'[59]3-DIV2'!$L$243:$V$303</definedName>
    <definedName name="FORM233">'[59]3-DIV2'!$L$363:$V$423</definedName>
    <definedName name="Form234">'[59]3-DIV2'!$L$483:$V$543</definedName>
    <definedName name="Form235">'[59]3-DIV2'!$L$603:$V$663</definedName>
    <definedName name="Form236">'[59]3-DIV2'!$L$854:$V$914</definedName>
    <definedName name="FORM241">'[59]3-DIV2'!#REF!</definedName>
    <definedName name="FORM242">'[59]3-DIV2'!$L$978:$V$1038</definedName>
    <definedName name="FORM243">'[59]3-DIV2'!$L$1039:$V$1100</definedName>
    <definedName name="FORM311">'[60]3-DIV3'!$L$1:$V$61</definedName>
    <definedName name="FORM312">'[60]3-DIV3'!$L$121:$V$181</definedName>
    <definedName name="FORM313">'[60]3-DIV3'!$L$255:$V$315</definedName>
    <definedName name="FORM314">'[60]3-DIV3'!$L$375:$V$435</definedName>
    <definedName name="FORM315">'[60]3-DIV3'!$L$1766:$V$1826</definedName>
    <definedName name="FORM316">[5]Div.3!$L$166:$V$218</definedName>
    <definedName name="FORM319">'[60]3-DIV3'!$L$1886:$V$1946</definedName>
    <definedName name="FORM321">[6]A.Div3!#REF!</definedName>
    <definedName name="FORM322">'[60]3-DIV3'!$L$1947:$V$2007</definedName>
    <definedName name="FORM323">[61]K!#REF!</definedName>
    <definedName name="FORM323L">[61]K!#REF!</definedName>
    <definedName name="FORM324">'[60]3-DIV3'!$L$2305:$V$2365</definedName>
    <definedName name="FORM33">[6]A.Div3!#REF!</definedName>
    <definedName name="FORM331">'[60]3-DIV3'!$L$2427:$V$2487</definedName>
    <definedName name="FORM346">'[60]3-DIV3'!$L$2547:$V$2607</definedName>
    <definedName name="FORM421">'[62]3-DIV4'!$L$1:$V$61</definedName>
    <definedName name="FORM422">'[62]3-DIV4'!$L$180:$V$240</definedName>
    <definedName name="FORM423">'[62]3-DIV4'!$L$479:$V$539</definedName>
    <definedName name="FORM424">'[62]3-DIV4'!$L$359:$V$419</definedName>
    <definedName name="FORM425">'[62]3-DIV4'!$L$718:$V$778</definedName>
    <definedName name="FORM426">'[62]3-DIV4'!$L$897:$V$957</definedName>
    <definedName name="FORM427">'[62]3-DIV4'!$L$1017:$V$1077</definedName>
    <definedName name="FORM511">'[63]3-DIV5'!$L$1:$V$61</definedName>
    <definedName name="FORM512">'[63]3-DIV5'!$L$180:$V$240</definedName>
    <definedName name="FORM521">'[63]3-DIV5'!$L$359:$V$419</definedName>
    <definedName name="FORM522">'[63]3-DIV5'!$L$3075:$V$3135</definedName>
    <definedName name="FORM541">'[63]3-DIV5'!$L$3254:$V$3314</definedName>
    <definedName name="FORM542">'[63]3-DIV5'!$L$3374:$V$3434</definedName>
    <definedName name="FORM611">#REF!</definedName>
    <definedName name="FORM612">#REF!</definedName>
    <definedName name="FORM621">#REF!</definedName>
    <definedName name="FORM622">#REF!</definedName>
    <definedName name="FORM623">#REF!</definedName>
    <definedName name="FORM624">#REF!</definedName>
    <definedName name="FORM631">#REF!</definedName>
    <definedName name="FORM632">#REF!</definedName>
    <definedName name="FORM633">#REF!</definedName>
    <definedName name="FORM634">#REF!</definedName>
    <definedName name="FORM635">#REF!</definedName>
    <definedName name="FORM635A">#REF!</definedName>
    <definedName name="FORM636">#REF!</definedName>
    <definedName name="FORM641L">#REF!</definedName>
    <definedName name="FORM642">#REF!</definedName>
    <definedName name="FORM65">#REF!</definedName>
    <definedName name="FORM651">#REF!</definedName>
    <definedName name="FORM66">#REF!</definedName>
    <definedName name="FORM661">#REF!</definedName>
    <definedName name="FORM662">#REF!</definedName>
    <definedName name="FORM66PERATA">#REF!</definedName>
    <definedName name="FORM66PERMUKAAN">#REF!</definedName>
    <definedName name="FORM7101">#REF!</definedName>
    <definedName name="FORM7102">#REF!</definedName>
    <definedName name="FORM7103">#REF!</definedName>
    <definedName name="FORM711">#REF!</definedName>
    <definedName name="FORM712">#REF!</definedName>
    <definedName name="FORM713">#REF!</definedName>
    <definedName name="FORM714">#REF!</definedName>
    <definedName name="FORM715">#REF!</definedName>
    <definedName name="FORM716">#REF!</definedName>
    <definedName name="FORM717">#REF!</definedName>
    <definedName name="FORM718">#REF!</definedName>
    <definedName name="FORM721">#REF!</definedName>
    <definedName name="FORM731">#REF!</definedName>
    <definedName name="FORM732">#REF!</definedName>
    <definedName name="FORM733">#REF!</definedName>
    <definedName name="FORM734">#REF!</definedName>
    <definedName name="FORM735">#REF!</definedName>
    <definedName name="FORM73PL">[6]A.Div7!#REF!</definedName>
    <definedName name="FORM73UL">[6]A.Div7!#REF!</definedName>
    <definedName name="FORM744">#REF!</definedName>
    <definedName name="FORM745">#REF!</definedName>
    <definedName name="FORM751">[6]A.Div7!#REF!</definedName>
    <definedName name="FORM752">[6]A.Div7!#REF!</definedName>
    <definedName name="FORM7610">#REF!</definedName>
    <definedName name="FORM7611">[6]A.Div7!#REF!</definedName>
    <definedName name="FORM7612">[6]A.Div7!#REF!</definedName>
    <definedName name="FORM7612a">#REF!</definedName>
    <definedName name="FORM7612b">#REF!</definedName>
    <definedName name="FORM7612c">#REF!</definedName>
    <definedName name="FORM7613">[6]A.Div7!#REF!</definedName>
    <definedName name="FORM7613a">#REF!</definedName>
    <definedName name="FORM7613b">#REF!</definedName>
    <definedName name="FORM7613c">#REF!</definedName>
    <definedName name="FORM7614">[6]A.Div7!#REF!</definedName>
    <definedName name="FORM7614a">#REF!</definedName>
    <definedName name="FORM7614b">#REF!</definedName>
    <definedName name="FORM7614c">#REF!</definedName>
    <definedName name="FORM7614d">#REF!</definedName>
    <definedName name="FORM7614e">#REF!</definedName>
    <definedName name="FORM7615">[6]A.Div7!#REF!</definedName>
    <definedName name="FORM7616">[6]A.Div7!#REF!</definedName>
    <definedName name="FORM7617">[6]A.Div7!#REF!</definedName>
    <definedName name="FORM7618">#REF!</definedName>
    <definedName name="FORM7619">#REF!</definedName>
    <definedName name="FORM7620">[6]A.Div7!#REF!</definedName>
    <definedName name="FORM7621">[6]A.Div7!#REF!</definedName>
    <definedName name="FORM7625">[6]A.Div7!#REF!</definedName>
    <definedName name="FORM7626">[6]A.Div7!#REF!</definedName>
    <definedName name="FORM767">[6]A.Div7!#REF!</definedName>
    <definedName name="FORM768">#REF!</definedName>
    <definedName name="FORM769">#REF!</definedName>
    <definedName name="FORM76X">#REF!</definedName>
    <definedName name="FORM771">[6]A.Div7!#REF!</definedName>
    <definedName name="FORM771a">#REF!</definedName>
    <definedName name="FORM771b">#REF!</definedName>
    <definedName name="FORM771c">#REF!</definedName>
    <definedName name="FORM771d">#REF!</definedName>
    <definedName name="FORM772a">#REF!</definedName>
    <definedName name="FORM772b">#REF!</definedName>
    <definedName name="FORM772c">#REF!</definedName>
    <definedName name="FORM772d">#REF!</definedName>
    <definedName name="FORM775">[6]A.Div7!#REF!</definedName>
    <definedName name="FORM79">[6]A.Div7!#REF!</definedName>
    <definedName name="FORM79L">[6]A.Div7!#REF!</definedName>
    <definedName name="FORM79manual">#REF!</definedName>
    <definedName name="FORM79mekanis">#REF!</definedName>
    <definedName name="FORM811">#REF!</definedName>
    <definedName name="FORM812">#REF!</definedName>
    <definedName name="FORM813">#REF!</definedName>
    <definedName name="FORM814">#REF!</definedName>
    <definedName name="FORM815">#REF!</definedName>
    <definedName name="FORM817">#REF!</definedName>
    <definedName name="FORM818">#REF!</definedName>
    <definedName name="FORM819">#REF!</definedName>
    <definedName name="FORM82">#REF!</definedName>
    <definedName name="FORM83">[5]Div.8!#REF!</definedName>
    <definedName name="FORM841">#REF!</definedName>
    <definedName name="FORM8410">#REF!</definedName>
    <definedName name="FORM842">#REF!</definedName>
    <definedName name="FORM844">#REF!</definedName>
    <definedName name="FORM845">#REF!</definedName>
    <definedName name="FORM846">#REF!</definedName>
    <definedName name="FORM847">#REF!</definedName>
    <definedName name="FORM910">#REF!</definedName>
    <definedName name="FORM911">#REF!</definedName>
    <definedName name="FORM912">#REF!</definedName>
    <definedName name="FORM913">#REF!</definedName>
    <definedName name="FORM914">#REF!</definedName>
    <definedName name="FORM915">#REF!</definedName>
    <definedName name="FORM916">#REF!</definedName>
    <definedName name="FORM917">#REF!</definedName>
    <definedName name="FORM918">#REF!</definedName>
    <definedName name="FORM919">#REF!</definedName>
    <definedName name="FORM94">#REF!</definedName>
    <definedName name="FORM95">#REF!</definedName>
    <definedName name="FORM96">#REF!</definedName>
    <definedName name="FORM97">#REF!</definedName>
    <definedName name="FORM98">#REF!</definedName>
    <definedName name="FORM99">#REF!</definedName>
    <definedName name="FORMGEOTEKSTIL">#REF!</definedName>
    <definedName name="FORMLatasirK">#REF!</definedName>
    <definedName name="FORMLatasirKL">#REF!</definedName>
    <definedName name="frdfhygfnmjghmhjkhjkgh">'[64]Kuantitas &amp; Harga'!$H$92</definedName>
    <definedName name="free">#REF!</definedName>
    <definedName name="FRRDS">#REF!</definedName>
    <definedName name="FRRRR">[25]ANALISA!#REF!</definedName>
    <definedName name="FULVIMIXER">#REF!</definedName>
    <definedName name="g">#REF!</definedName>
    <definedName name="G.19">#REF!</definedName>
    <definedName name="G.32M">#REF!</definedName>
    <definedName name="G.42a">[65]ANALIS!#REF!</definedName>
    <definedName name="G.44">'[35]112-885'!$A$5601:$M$5680</definedName>
    <definedName name="G.44.VK">'[35]Anl.+'!$A$561:$M$642</definedName>
    <definedName name="G.50.I">#REF!</definedName>
    <definedName name="G.51.C">#REF!</definedName>
    <definedName name="G.60A">#REF!</definedName>
    <definedName name="G.72">#REF!</definedName>
    <definedName name="G50K">#REF!</definedName>
    <definedName name="G60A">'[49]A+Supl.'!#REF!</definedName>
    <definedName name="galiandrainase">[39]analisa!$K$96</definedName>
    <definedName name="gantunganplafond1">[66]Analisis!$J$384</definedName>
    <definedName name="generatorset">[39]upahbahan!#REF!</definedName>
    <definedName name="GENSET">#REF!</definedName>
    <definedName name="gentengsakuraroof">[7]upah!#REF!</definedName>
    <definedName name="gentengsuryaroof">[7]upah!#REF!</definedName>
    <definedName name="ghfghfghfghf">'[67]5.1(1)'!$D$1</definedName>
    <definedName name="gipsum">[7]upah!#REF!</definedName>
    <definedName name="GRADER">#REF!</definedName>
    <definedName name="GRAVEL">#REF!</definedName>
    <definedName name="grendeljendela">[7]upah!$H$82</definedName>
    <definedName name="grendelpintu">[7]upah!$H$91</definedName>
    <definedName name="h_catgenteng_mowilex">[36]HB!#REF!</definedName>
    <definedName name="h_conbex100">[36]HB!#REF!</definedName>
    <definedName name="h_oksigen">[36]HB!#REF!</definedName>
    <definedName name="h_waterproffing_I.CSM">[36]HB!#REF!</definedName>
    <definedName name="h_waterproffing_I.PG">[36]HB!#REF!</definedName>
    <definedName name="h_waterproffing_M.PG">[36]HB!#REF!</definedName>
    <definedName name="HARGA">#REF!</definedName>
    <definedName name="hasil">#REF!</definedName>
    <definedName name="hengseljendela">[7]upah!$H$80</definedName>
    <definedName name="hengselpintu">[7]upah!$H$79</definedName>
    <definedName name="HiddenRows" hidden="1">#REF!</definedName>
    <definedName name="HOTMIX">#REF!</definedName>
    <definedName name="hp_ptgd_30x30_ltr">[36]HSA!#REF!</definedName>
    <definedName name="hp_ptgd_40x40_ltr">[36]HSA!#REF!</definedName>
    <definedName name="hp_ptgd_50x50_ltr">[36]HSA!#REF!</definedName>
    <definedName name="hp_ptgd_60x60_ltr">[36]HSA!#REF!</definedName>
    <definedName name="hp_ptgd_70x70_ltr">[36]HSA!#REF!</definedName>
    <definedName name="hp_ptgd_80x80_ltr">[36]HSA!#REF!</definedName>
    <definedName name="hp_ptglrs_30x30_ltr">[36]HSA!#REF!</definedName>
    <definedName name="hp_ptglrs_30x30_ltt">[36]HSA!#REF!</definedName>
    <definedName name="hp_ptglrs_40x40_ltr">[36]HSA!#REF!</definedName>
    <definedName name="hp_ptglrs_40x40_ltt">[36]HSA!#REF!</definedName>
    <definedName name="hp_ptglrs_50x50_ltr">[36]HSA!#REF!</definedName>
    <definedName name="hp_ptglrs_50x50_ltt">[36]HSA!#REF!</definedName>
    <definedName name="hp_ptglrs_60x60_ltr">[36]HSA!#REF!</definedName>
    <definedName name="hp_ptglrs_60x60_ltt">[36]HSA!#REF!</definedName>
    <definedName name="hp_ptglrs_70x70_ltr">[36]HSA!#REF!</definedName>
    <definedName name="hp_ptglrs_70x70_ltt">[36]HSA!#REF!</definedName>
    <definedName name="hp_ptglrs_80x80_ltr">[36]HSA!#REF!</definedName>
    <definedName name="hp_ptglrs_80x80_ltt">[36]HSA!#REF!</definedName>
    <definedName name="hs_pemotong_batu_alam">[36]HSA!#REF!</definedName>
    <definedName name="hs_pemotong_keramik">[36]HSA!#REF!</definedName>
    <definedName name="hu_kenek">#REF!</definedName>
    <definedName name="hu_kenek_baja">#REF!</definedName>
    <definedName name="hu_kenek_gypsum">#REF!</definedName>
    <definedName name="hu_kepala_tukang">#REF!</definedName>
    <definedName name="hu_mandor_baja">#REF!</definedName>
    <definedName name="hu_mandor_batu">#REF!</definedName>
    <definedName name="hu_mandor_gypsum">#REF!</definedName>
    <definedName name="hu_tukang_baja">#REF!</definedName>
    <definedName name="hu_tukang_batu_halus">#REF!</definedName>
    <definedName name="hu_tukang_batu_kasar">#REF!</definedName>
    <definedName name="hu_tukang_besi">#REF!</definedName>
    <definedName name="hu_tukang_cat">#REF!</definedName>
    <definedName name="hu_tukang_gali_tanah">#REF!</definedName>
    <definedName name="hu_tukang_gypsum_halus">#REF!</definedName>
    <definedName name="hu_tukang_gypsum_kasar">#REF!</definedName>
    <definedName name="hu_tukang_kayu_halus">#REF!</definedName>
    <definedName name="hu_tukang_kayu_kasar">#REF!</definedName>
    <definedName name="hu_tukang_listrik">#REF!</definedName>
    <definedName name="hu_tukang_pipa">#REF!</definedName>
    <definedName name="i">[15]Peralatan!#REF!</definedName>
    <definedName name="ii">[7]rab!#REF!</definedName>
    <definedName name="iii">[7]rab!#REF!</definedName>
    <definedName name="IIO">[68]Kali!#REF!</definedName>
    <definedName name="ijuk">[7]upah!#REF!</definedName>
    <definedName name="iv">[7]rab!#REF!</definedName>
    <definedName name="ix">[7]rab!#REF!</definedName>
    <definedName name="JACKHAMMER">#REF!</definedName>
    <definedName name="JADWAL_BAR">[1]RAB!#REF!</definedName>
    <definedName name="JADWAL_S">[1]RAB!#REF!</definedName>
    <definedName name="jambu">#REF!</definedName>
    <definedName name="jamuan">#REF!</definedName>
    <definedName name="jasabanget">#REF!</definedName>
    <definedName name="jasabarang">#REF!</definedName>
    <definedName name="jasakoran">#REF!</definedName>
    <definedName name="jasanya">#REF!</definedName>
    <definedName name="JL_NAS">#REF!</definedName>
    <definedName name="JPEMBA">[1]RAB!#REF!</definedName>
    <definedName name="JPENING">[1]RAB!#REF!</definedName>
    <definedName name="jumlah">[39]rekap!$G$51</definedName>
    <definedName name="K.">[69]ANALISA!#REF!</definedName>
    <definedName name="K.010">#REF!</definedName>
    <definedName name="K.011">#REF!</definedName>
    <definedName name="K.012">#REF!</definedName>
    <definedName name="K.013">#REF!</definedName>
    <definedName name="K.014">#REF!</definedName>
    <definedName name="K.016">#REF!</definedName>
    <definedName name="K.017">#REF!</definedName>
    <definedName name="K.018">#REF!</definedName>
    <definedName name="K.020">#REF!</definedName>
    <definedName name="K.023">[65]ANALIS!#REF!</definedName>
    <definedName name="K.024">#REF!</definedName>
    <definedName name="K.025">#REF!</definedName>
    <definedName name="K.026">#REF!</definedName>
    <definedName name="K.035">#REF!</definedName>
    <definedName name="K.040">#REF!</definedName>
    <definedName name="K.110">#REF!</definedName>
    <definedName name="K.111">#REF!</definedName>
    <definedName name="K.112">[69]ANALISA!#REF!</definedName>
    <definedName name="K.112A">[69]ANALISA!#REF!</definedName>
    <definedName name="K.113">#REF!</definedName>
    <definedName name="K.114">#REF!</definedName>
    <definedName name="K.115">#REF!</definedName>
    <definedName name="K.116">#REF!</definedName>
    <definedName name="K.117">#REF!</definedName>
    <definedName name="k.118">#REF!</definedName>
    <definedName name="k.12">#REF!</definedName>
    <definedName name="K.121">#REF!</definedName>
    <definedName name="K.122">#REF!</definedName>
    <definedName name="K.123">#REF!</definedName>
    <definedName name="K.124">#REF!</definedName>
    <definedName name="K.125">#REF!</definedName>
    <definedName name="K.126">#REF!</definedName>
    <definedName name="K.127">#REF!</definedName>
    <definedName name="K.128">#REF!</definedName>
    <definedName name="K.131">#REF!</definedName>
    <definedName name="K.132">#REF!</definedName>
    <definedName name="K.139">#REF!</definedName>
    <definedName name="K.140">#REF!</definedName>
    <definedName name="K.152">#REF!</definedName>
    <definedName name="K.153">#REF!</definedName>
    <definedName name="K.154">#REF!</definedName>
    <definedName name="K.155">#REF!</definedName>
    <definedName name="K.156">#REF!</definedName>
    <definedName name="K.157">#REF!</definedName>
    <definedName name="K.158">#REF!</definedName>
    <definedName name="K.210">#REF!</definedName>
    <definedName name="K.211">#REF!</definedName>
    <definedName name="K.220">#REF!</definedName>
    <definedName name="K.221">#REF!</definedName>
    <definedName name="K.224">#REF!</definedName>
    <definedName name="K.225">#REF!</definedName>
    <definedName name="k.225.a">'[35]112-885'!$A$5681:$M$5760</definedName>
    <definedName name="K.230">#REF!</definedName>
    <definedName name="K.310">#REF!</definedName>
    <definedName name="K.311">#REF!</definedName>
    <definedName name="K.311A">'[35]112-885'!$A$6083:$M$6162</definedName>
    <definedName name="K.311B">'[35]112-885'!$A$6163:$M$6242</definedName>
    <definedName name="K.314">#REF!</definedName>
    <definedName name="K.320">#REF!</definedName>
    <definedName name="K.321">#REF!</definedName>
    <definedName name="K.321.a">[70]ANALISA!$K$2215</definedName>
    <definedName name="K.341">#REF!</definedName>
    <definedName name="K.342">#REF!</definedName>
    <definedName name="K.410">#REF!</definedName>
    <definedName name="K.411">#REF!</definedName>
    <definedName name="K.411A">'[35]112-885'!$A$6083:$M$6162</definedName>
    <definedName name="K.420">#REF!</definedName>
    <definedName name="K.420A">[69]ANALISA!#REF!</definedName>
    <definedName name="K.421">#REF!</definedName>
    <definedName name="K.422">#REF!</definedName>
    <definedName name="K.422A">[69]ANALISA!#REF!</definedName>
    <definedName name="K.423">#REF!</definedName>
    <definedName name="K.424">#REF!</definedName>
    <definedName name="K.424.A">[69]ANALISA!#REF!</definedName>
    <definedName name="K.424A">'[35]112-885'!$A$6001:$M$6082</definedName>
    <definedName name="K.510">#REF!</definedName>
    <definedName name="K.511">#REF!</definedName>
    <definedName name="K.512">#REF!</definedName>
    <definedName name="K.513">[69]ANALISA!#REF!</definedName>
    <definedName name="K.514">#REF!</definedName>
    <definedName name="K.515">#REF!</definedName>
    <definedName name="K.516">#REF!</definedName>
    <definedName name="K.516A">[69]ANALISA!#REF!</definedName>
    <definedName name="K.517">#REF!</definedName>
    <definedName name="K.520">#REF!</definedName>
    <definedName name="K.521">#REF!</definedName>
    <definedName name="K.522">[69]ANALISA!#REF!</definedName>
    <definedName name="K.523">#REF!</definedName>
    <definedName name="K.528">#REF!</definedName>
    <definedName name="K.610">#REF!</definedName>
    <definedName name="K.612">#REF!</definedName>
    <definedName name="K.613">#REF!</definedName>
    <definedName name="K.614">#REF!</definedName>
    <definedName name="K.615">#REF!</definedName>
    <definedName name="K.616">#REF!</definedName>
    <definedName name="K.617">#REF!</definedName>
    <definedName name="K.618">#REF!</definedName>
    <definedName name="K.618.A">[69]ANALISA!#REF!</definedName>
    <definedName name="K.618A">[69]ANALISA!#REF!</definedName>
    <definedName name="K.619">#REF!</definedName>
    <definedName name="K.620">#REF!</definedName>
    <definedName name="K.621">#REF!</definedName>
    <definedName name="K.626">#REF!</definedName>
    <definedName name="K.631">#REF!</definedName>
    <definedName name="K.632">#REF!</definedName>
    <definedName name="K.636">#REF!</definedName>
    <definedName name="K.637">#REF!</definedName>
    <definedName name="K.638">#REF!</definedName>
    <definedName name="K.638A">#REF!</definedName>
    <definedName name="K.639">#REF!</definedName>
    <definedName name="K.640">#REF!</definedName>
    <definedName name="K.641">#REF!</definedName>
    <definedName name="K.641.ROB">#REF!</definedName>
    <definedName name="K.705">#REF!</definedName>
    <definedName name="K.705A">#REF!</definedName>
    <definedName name="K.710">#REF!</definedName>
    <definedName name="K.715">#REF!</definedName>
    <definedName name="K.715a">#REF!</definedName>
    <definedName name="K.719">#REF!</definedName>
    <definedName name="K.720">#REF!</definedName>
    <definedName name="K.721">#REF!</definedName>
    <definedName name="k.721a">#REF!</definedName>
    <definedName name="K.722">#REF!</definedName>
    <definedName name="K.724">#REF!</definedName>
    <definedName name="K.725">#REF!</definedName>
    <definedName name="K.730">#REF!</definedName>
    <definedName name="K.810">#REF!</definedName>
    <definedName name="K.810A">#REF!</definedName>
    <definedName name="K.815">#REF!</definedName>
    <definedName name="K.855">#REF!</definedName>
    <definedName name="K.865">#REF!</definedName>
    <definedName name="K.870">#REF!</definedName>
    <definedName name="K.875">#REF!</definedName>
    <definedName name="K.877">#REF!</definedName>
    <definedName name="K.880">#REF!</definedName>
    <definedName name="K.885">#REF!</definedName>
    <definedName name="K.A18">#REF!</definedName>
    <definedName name="k_9">#REF!</definedName>
    <definedName name="K705A">'[49]7'!#REF!</definedName>
    <definedName name="KA">#REF!</definedName>
    <definedName name="KAB">#REF!</definedName>
    <definedName name="kacabening">[66]Analisis!$J$218</definedName>
    <definedName name="kacapolos">[7]upah!$H$94</definedName>
    <definedName name="kaitangin">[7]upah!$H$93</definedName>
    <definedName name="kamu">#REF!</definedName>
    <definedName name="kapur">[7]upah!$H$102</definedName>
    <definedName name="KAS">#REF!</definedName>
    <definedName name="KASARHALUS">#REF!</definedName>
    <definedName name="kawatbeton">[7]upah!$H$60</definedName>
    <definedName name="kawatbronjong">[39]upahbahan!#REF!</definedName>
    <definedName name="kayubakar">[39]upahbahan!#REF!</definedName>
    <definedName name="kayubesi">[7]upah!#REF!</definedName>
    <definedName name="kayukelasiii">[39]upahbahan!#REF!</definedName>
    <definedName name="kayuklasiii">[7]upah!$H$62</definedName>
    <definedName name="kayuklasiii57">[7]upah!#REF!</definedName>
    <definedName name="kayuklsii57">[7]upah!#REF!</definedName>
    <definedName name="kayuprofilsp1">[7]upah!#REF!</definedName>
    <definedName name="kayuprofilsp3">[7]upah!$H$77</definedName>
    <definedName name="kayuprofilsp7">[7]upah!#REF!</definedName>
    <definedName name="KE">#REF!</definedName>
    <definedName name="kebangetan">#REF!</definedName>
    <definedName name="KEP">#REF!</definedName>
    <definedName name="KEPALA">[1]RAB!$A$30:$H$33</definedName>
    <definedName name="kepalatukang">[7]upah!$H$25</definedName>
    <definedName name="kerikil">[7]upah!$H$57</definedName>
    <definedName name="kerja">#REF!</definedName>
    <definedName name="kjhg">#REF!</definedName>
    <definedName name="KJLHJ">'[38]Agregat Halus &amp; Kasar'!$A$361:$J$480</definedName>
    <definedName name="kkki">#REF!</definedName>
    <definedName name="kkkkkkkk">#REF!</definedName>
    <definedName name="kl">#REF!</definedName>
    <definedName name="kloset">[7]upah!#REF!</definedName>
    <definedName name="klosetduduk">[7]upah!#REF!</definedName>
    <definedName name="klosettoto">[7]upah!#REF!</definedName>
    <definedName name="kode">'[71]Harga bahan &amp; upah'!$B$8:$B$135</definedName>
    <definedName name="KODE3">#REF!</definedName>
    <definedName name="kokok">'[43]D.2.3'!$B$1:$L$53,'[43]D.2.3'!$N$54:$U$89</definedName>
    <definedName name="kontruksi">#REF!</definedName>
    <definedName name="koran">#REF!</definedName>
    <definedName name="kotak">#REF!</definedName>
    <definedName name="kranair">[7]upah!#REF!</definedName>
    <definedName name="ksg">[25]ANALISA!#REF!</definedName>
    <definedName name="KTB">'[72]UPAH PEKERJA'!$C$16</definedName>
    <definedName name="KTBB">'[72]UPAH PEKERJA'!$C$24</definedName>
    <definedName name="KTBP">'[72]UPAH PEKERJA'!$C$21</definedName>
    <definedName name="KTC">'[72]UPAH PEKERJA'!$C$27</definedName>
    <definedName name="KTK">'[72]UPAH PEKERJA'!$C$13</definedName>
    <definedName name="KUANTITAS">#REF!</definedName>
    <definedName name="kue">#REF!</definedName>
    <definedName name="kunci">[7]upah!$H$78</definedName>
    <definedName name="kuncisedang">[7]upah!#REF!</definedName>
    <definedName name="Kurs">#REF!</definedName>
    <definedName name="kyklasii35">[7]upah!#REF!</definedName>
    <definedName name="l">#REF!</definedName>
    <definedName name="L.061">#REF!</definedName>
    <definedName name="L.073">#REF!</definedName>
    <definedName name="L.079">#REF!</definedName>
    <definedName name="L.081">#REF!</definedName>
    <definedName name="L.082">#REF!</definedName>
    <definedName name="L.089">#REF!</definedName>
    <definedName name="L.091">#REF!</definedName>
    <definedName name="L.092">#REF!</definedName>
    <definedName name="L.099">#REF!</definedName>
    <definedName name="L.101">#REF!</definedName>
    <definedName name="L.103">#REF!</definedName>
    <definedName name="L.106">#REF!</definedName>
    <definedName name="LAINLAIN">[30]KH!#REF!</definedName>
    <definedName name="lampupijar">[7]upah!#REF!</definedName>
    <definedName name="lamputl">[7]upah!#REF!</definedName>
    <definedName name="lampuxl">[7]upah!#REF!</definedName>
    <definedName name="langsung">#REF!</definedName>
    <definedName name="LEMBAR">[73]A!#REF!</definedName>
    <definedName name="lembarsering">[7]upah!#REF!</definedName>
    <definedName name="lemgipsum">[7]upah!#REF!</definedName>
    <definedName name="lemkayu">[7]upah!#REF!</definedName>
    <definedName name="liku">#REF!</definedName>
    <definedName name="lisplank2">[66]Analisis!$J$300</definedName>
    <definedName name="List">[74]Terbilang!$B$6:$C$24</definedName>
    <definedName name="listplafond">[7]upah!#REF!</definedName>
    <definedName name="listrik">#REF!</definedName>
    <definedName name="lll">[75]Rab!$G$89</definedName>
    <definedName name="lllololo">#REF!</definedName>
    <definedName name="lolo">'[43]D.2.2'!$B$1:$L$114,'[43]D.2.2'!$N$115:$U$186</definedName>
    <definedName name="los">#REF!</definedName>
    <definedName name="lose">#REF!</definedName>
    <definedName name="luber">#REF!</definedName>
    <definedName name="luka">#REF!</definedName>
    <definedName name="M.010">#REF!</definedName>
    <definedName name="M.011">#REF!</definedName>
    <definedName name="M.012">#REF!</definedName>
    <definedName name="M.0121">#REF!</definedName>
    <definedName name="M.0122">#REF!</definedName>
    <definedName name="M.014">#REF!</definedName>
    <definedName name="M.020">#REF!</definedName>
    <definedName name="M.022">#REF!</definedName>
    <definedName name="M.023">#REF!</definedName>
    <definedName name="M.024">#REF!</definedName>
    <definedName name="M.025">#REF!</definedName>
    <definedName name="M.026">#REF!</definedName>
    <definedName name="M.031">#REF!</definedName>
    <definedName name="M.033">#REF!</definedName>
    <definedName name="M.035">#REF!</definedName>
    <definedName name="M.040">#REF!</definedName>
    <definedName name="M.041">#REF!</definedName>
    <definedName name="M.042">#REF!</definedName>
    <definedName name="M.050">#REF!</definedName>
    <definedName name="M.061">#REF!</definedName>
    <definedName name="M.064">#REF!</definedName>
    <definedName name="M.065">#REF!</definedName>
    <definedName name="M.080">#REF!</definedName>
    <definedName name="M.081">#REF!</definedName>
    <definedName name="M.090">#REF!</definedName>
    <definedName name="M.162">#REF!</definedName>
    <definedName name="M.164">#REF!</definedName>
    <definedName name="M.166">#REF!</definedName>
    <definedName name="M.167">#REF!</definedName>
    <definedName name="M.170">#REF!</definedName>
    <definedName name="M.180">#REF!</definedName>
    <definedName name="MA">'[72]UPAH PEKERJA'!$C$8</definedName>
    <definedName name="majalah">#REF!</definedName>
    <definedName name="makan">#REF!</definedName>
    <definedName name="mandor">[7]upah!$H$23</definedName>
    <definedName name="mard">[15]Peralatan!#REF!</definedName>
    <definedName name="MASTER">#REF!</definedName>
    <definedName name="materai">#REF!</definedName>
    <definedName name="MATERIAL">#REF!</definedName>
    <definedName name="materialpilihan">[39]upahbahan!$G$120</definedName>
    <definedName name="MDE">'[34]SEWA ALAT'!#REF!</definedName>
    <definedName name="ME">#REF!</definedName>
    <definedName name="mekanik">[39]upahbahan!$G$31</definedName>
    <definedName name="meng">[7]rab!$B$166</definedName>
    <definedName name="mengangkut">#REF!</definedName>
    <definedName name="MENUBOQ">[1]RAB!#REF!</definedName>
    <definedName name="Metrix">#REF!</definedName>
    <definedName name="metrolite">[7]upah!$H$104</definedName>
    <definedName name="miki">#REF!</definedName>
    <definedName name="MINOR">#REF!</definedName>
    <definedName name="minum">#REF!</definedName>
    <definedName name="minyakbekisting">[7]upah!$H$109</definedName>
    <definedName name="minyakcat">[7]upah!$H$108</definedName>
    <definedName name="minyaktanah">[39]upahbahan!#REF!</definedName>
    <definedName name="MMM17A">'[13]Basic Price'!#REF!</definedName>
    <definedName name="MMM35A">'[13]Basic Price'!#REF!</definedName>
    <definedName name="MOBILISASI">#REF!</definedName>
    <definedName name="motorgrader">[39]upahbahan!$G$72</definedName>
    <definedName name="nama">#REF!</definedName>
    <definedName name="namadirektur">[39]OUTPUT!$A$5</definedName>
    <definedName name="namateknik">[44]RAB!$F$90</definedName>
    <definedName name="Name">#REF!</definedName>
    <definedName name="nanadirektur">[39]OUTPUT!$A$5</definedName>
    <definedName name="negara">#REF!</definedName>
    <definedName name="NIP._19591229_198102_1_002">"#REF!"</definedName>
    <definedName name="NIP._19591229_198102_1_002_1">"#REF!"</definedName>
    <definedName name="NIPDIR">#REF!</definedName>
    <definedName name="NIPER">#REF!</definedName>
    <definedName name="nokgentangsuryaroof">[7]upah!#REF!</definedName>
    <definedName name="nokgenteng">[7]upah!#REF!</definedName>
    <definedName name="oa">#REF!</definedName>
    <definedName name="OAB">'[72]UPAH PEKERJA'!$C$28</definedName>
    <definedName name="oiu">#REF!</definedName>
    <definedName name="ok">#REF!</definedName>
    <definedName name="oke">#REF!</definedName>
    <definedName name="okela">#REF!</definedName>
    <definedName name="ongkoskirim">#REF!</definedName>
    <definedName name="oon">#REF!</definedName>
    <definedName name="operator">[39]upahbahan!$G$28</definedName>
    <definedName name="OrderTable" hidden="1">#REF!</definedName>
    <definedName name="org.hari">#N/A</definedName>
    <definedName name="ORNAMEN">'[49]A+Supl.'!#REF!</definedName>
    <definedName name="P">'[76]INPUT HARGA'!$F$25</definedName>
    <definedName name="paku">[7]upah!$H$63</definedName>
    <definedName name="pakugenteng">[7]upah!#REF!</definedName>
    <definedName name="pakugipsum">[7]upah!#REF!</definedName>
    <definedName name="pakuseng">[7]upah!$H$65</definedName>
    <definedName name="pakutripleks">[7]upah!$H$64</definedName>
    <definedName name="panelgipsum">[7]upah!#REF!</definedName>
    <definedName name="panelteakwood">[66]Analisis!$J$153</definedName>
    <definedName name="Panji">'[52]UPAH PEKERJA'!$C$28</definedName>
    <definedName name="papancempaka">[7]upah!$H$70</definedName>
    <definedName name="papankyklsiii">[44]upah!$H$63</definedName>
    <definedName name="papanlinggua">[7]upah!#REF!</definedName>
    <definedName name="pasanganbatu">[39]analisa!$K$155</definedName>
    <definedName name="PASBATU_PLESTER">#REF!</definedName>
    <definedName name="PASIR">#REF!</definedName>
    <definedName name="PASIR_BETON">[77]HARGA!$F$41</definedName>
    <definedName name="PASIR_PASANG">[77]HARGA!$F$38</definedName>
    <definedName name="pasirkasar">[39]upahbahan!$G$122</definedName>
    <definedName name="pasirpasang">[7]upah!$H$53</definedName>
    <definedName name="PASIRURUG">#REF!</definedName>
    <definedName name="PATUNG">'[49]A+Supl.'!#REF!</definedName>
    <definedName name="PB">#REF!</definedName>
    <definedName name="PE">'[72]UPAH PEKERJA'!$C$9</definedName>
    <definedName name="pedestarianroller">[39]upahbahan!$G$77</definedName>
    <definedName name="PEDESTRIANROLLER">#REF!</definedName>
    <definedName name="pegawai">#REF!</definedName>
    <definedName name="pekerja">[7]upah!$H$21</definedName>
    <definedName name="Pelesteran">#REF!</definedName>
    <definedName name="Peli">[74]Terbilang!$B$43:$C$141</definedName>
    <definedName name="pelitur3x">[66]Analisis!$J$1020</definedName>
    <definedName name="pembantumekanik">[39]upahbahan!$G$32</definedName>
    <definedName name="pembantuoperator">[39]upahbahan!$G$29</definedName>
    <definedName name="Pembongkaran">#REF!</definedName>
    <definedName name="pendidikan">#REF!</definedName>
    <definedName name="Pengelasan">[47]Analisa!$H$2275</definedName>
    <definedName name="penguk2">'[78]ANAL-'!#REF!</definedName>
    <definedName name="PERHITSEWA">#REF!</definedName>
    <definedName name="perintah">#REF!</definedName>
    <definedName name="perubahan">#REF!</definedName>
    <definedName name="petenglampu">[7]upah!$H$98</definedName>
    <definedName name="Phone">#REF!</definedName>
    <definedName name="pintufiber">[7]upah!#REF!</definedName>
    <definedName name="pipabajabergelombang">[39]upahbahan!#REF!</definedName>
    <definedName name="pipagalv">[7]upah!#REF!</definedName>
    <definedName name="pipagalv112m1">[7]upah!#REF!</definedName>
    <definedName name="pipagalv1m1">[7]upah!#REF!</definedName>
    <definedName name="pipagalv34m1">[7]upah!#REF!</definedName>
    <definedName name="pipagalv4m1">[7]upah!#REF!</definedName>
    <definedName name="pipagalvm1">[7]upah!#REF!</definedName>
    <definedName name="pipaporous">[39]upahbahan!#REF!</definedName>
    <definedName name="pipapvc">[7]upah!$H$97</definedName>
    <definedName name="pipapvc12">[7]upah!#REF!</definedName>
    <definedName name="plamur">[7]upah!#REF!</definedName>
    <definedName name="plkywood">[7]upah!#REF!</definedName>
    <definedName name="plywood">[7]upah!#REF!</definedName>
    <definedName name="POAB">'[72]UPAH PEKERJA'!$C$29</definedName>
    <definedName name="politur">[7]upah!$H$110</definedName>
    <definedName name="polol">#REF!</definedName>
    <definedName name="pompaair">[7]upah!#REF!</definedName>
    <definedName name="PrinCIV.16">'[79]112-885'!$A$721:$M$800,'[79]112-885'!$A$881:$M$960,'[79]112-885'!$A$1041:$M$1120,'[79]112-885'!$A$1201:$M$1280,'[79]112-885'!$A$1361:$M$1440,'[79]112-885'!$A$1841:$M$1920,'[79]112-885'!$A$2001:$M$2080,'[79]112-885'!$A$2561:$M$2640,'[79]112-885'!$A$3281:$M$3360</definedName>
    <definedName name="Print">#REF!</definedName>
    <definedName name="Print_a">#REF!</definedName>
    <definedName name="Print_Are">#REF!</definedName>
    <definedName name="_xlnm.Print_Area" localSheetId="0">'2026 hearing'!$A$2:$M$153</definedName>
    <definedName name="_xlnm.Print_Area">#REF!</definedName>
    <definedName name="PRINT_AREA_MI">'[80]ANAL-'!#REF!</definedName>
    <definedName name="_xlnm.Print_Titles" localSheetId="0">'2026 hearing'!$6:$7</definedName>
    <definedName name="_xlnm.Print_Titles">#REF!</definedName>
    <definedName name="Print2">'[79]112-885'!$A$721:$M$800,'[79]112-885'!$A$881:$M$960,'[79]112-885'!$A$1041:$M$1120,'[79]112-885'!$A$1201:$M$1280,'[79]112-885'!$A$1361:$M$1440,'[79]112-885'!$A$2561:$M$2640,'[79]112-885'!$A$3281:$M$3360,'[79]112-885'!$A$3521:$M$3600,'[79]112-885'!$A$3761:$M$3840</definedName>
    <definedName name="printer">#REF!</definedName>
    <definedName name="ProdForm" hidden="1">#REF!</definedName>
    <definedName name="Product" hidden="1">#REF!</definedName>
    <definedName name="profilgipsum12cm">[7]upah!#REF!</definedName>
    <definedName name="profilgipsum17cm">[7]upah!#REF!</definedName>
    <definedName name="profilgipsum3cm">[7]upah!#REF!</definedName>
    <definedName name="PST">'[72]UPAH PEKERJA'!$C$11</definedName>
    <definedName name="PT">'[72]UPAH PEKERJA'!$C$10</definedName>
    <definedName name="PTJW">#REF!</definedName>
    <definedName name="PUSAT">#REF!</definedName>
    <definedName name="Q">[81]upah!$H$37</definedName>
    <definedName name="qq">#REF!</definedName>
    <definedName name="qwere">#REF!</definedName>
    <definedName name="qwert">#REF!</definedName>
    <definedName name="RAB">#REF!</definedName>
    <definedName name="RAB_1">#REF!</definedName>
    <definedName name="RAB_ASLI">#REF!</definedName>
    <definedName name="ramai">#REF!</definedName>
    <definedName name="rangkaatap2">[66]Analisis!$J$287</definedName>
    <definedName name="RCArea" hidden="1">#REF!</definedName>
    <definedName name="REK_AN">#REF!</definedName>
    <definedName name="REKAN">#REF!</definedName>
    <definedName name="REKAP">#REF!</definedName>
    <definedName name="Rekapitulasi">#REF!</definedName>
    <definedName name="reseh">#REF!</definedName>
    <definedName name="rewrrw">#REF!</definedName>
    <definedName name="RINCIANSEWA">#REF!</definedName>
    <definedName name="RINCIANSEWA2">#REF!</definedName>
    <definedName name="RKA">#REF!</definedName>
    <definedName name="rkc">#REF!</definedName>
    <definedName name="rks">#REF!</definedName>
    <definedName name="rrr">#REF!</definedName>
    <definedName name="rs">#REF!</definedName>
    <definedName name="RUTIN">[29]KH!#REF!</definedName>
    <definedName name="s">[82]Supl.X!$A$1:$O$84</definedName>
    <definedName name="sa">'[37]Sewa Alat'!#REF!</definedName>
    <definedName name="sad">#REF!</definedName>
    <definedName name="SAH">[1]RAB!$A$62:$H$68</definedName>
    <definedName name="sakit">#REF!</definedName>
    <definedName name="saklardoubleinbow">[7]upah!$H$99</definedName>
    <definedName name="saklartunggalinbow">[7]upah!$H$100</definedName>
    <definedName name="satu">#REF!</definedName>
    <definedName name="satuan">'[71]Harga bahan &amp; upah'!$E$8:$E$135</definedName>
    <definedName name="sd">#REF!</definedName>
    <definedName name="sdfg">#REF!</definedName>
    <definedName name="sekian">#REF!</definedName>
    <definedName name="sekring">[7]upah!#REF!</definedName>
    <definedName name="semen">[7]upah!$H$55</definedName>
    <definedName name="semen1">[7]upah!$H$54</definedName>
    <definedName name="sengbjls20">[7]upah!$H$75</definedName>
    <definedName name="sengplat">[7]upah!$H$76</definedName>
    <definedName name="sengplatbjls30">[7]upah!#REF!</definedName>
    <definedName name="sepi">#REF!</definedName>
    <definedName name="Setda1">#REF!</definedName>
    <definedName name="setia">#REF!</definedName>
    <definedName name="sipil">#REF!</definedName>
    <definedName name="SIRTU">#REF!</definedName>
    <definedName name="sisa">#REF!</definedName>
    <definedName name="SJGH">'[38]Agregat Halus &amp; Kasar'!$A$1:$J$120</definedName>
    <definedName name="sksd">#REF!</definedName>
    <definedName name="slb">#REF!</definedName>
    <definedName name="SLH">[1]RAB!#REF!</definedName>
    <definedName name="smk">#REF!</definedName>
    <definedName name="smp">#REF!</definedName>
    <definedName name="sni">[15]Peralatan!#REF!</definedName>
    <definedName name="sopir">[39]upahbahan!$G$30</definedName>
    <definedName name="soso">'[53]U&amp;B'!$C$10:$E$1000</definedName>
    <definedName name="SP">'[72]UPAH PEKERJA'!$C$30</definedName>
    <definedName name="SpecialPrice" hidden="1">#REF!</definedName>
    <definedName name="SPEMBA">[26]RAB!#REF!</definedName>
    <definedName name="SPENING">[1]RAB!#REF!</definedName>
    <definedName name="split">[7]upah!$H$58</definedName>
    <definedName name="SPRAYER">#REF!</definedName>
    <definedName name="SREHAB">[1]RAB!#REF!</definedName>
    <definedName name="ss">#REF!</definedName>
    <definedName name="sss">#REF!</definedName>
    <definedName name="ssss">#REF!</definedName>
    <definedName name="SSSSS">'[10]Agt Hls&amp;Ksr'!#REF!</definedName>
    <definedName name="stamper">[39]upahbahan!#REF!</definedName>
    <definedName name="State">#REF!</definedName>
    <definedName name="Status">#REF!</definedName>
    <definedName name="STONECRUSHER">#REF!</definedName>
    <definedName name="stopkontak">[7]upah!$H$101</definedName>
    <definedName name="STRUKTUR">#REF!</definedName>
    <definedName name="subkon">[39]OUTPUT!$A$9</definedName>
    <definedName name="Supl">[83]Supl.X!$A$1:$O$84</definedName>
    <definedName name="Supl.I">'[35]Anl.+'!$A$1:$M$160</definedName>
    <definedName name="Supl.II">'[35]Anl.+'!$A$81:$M$160</definedName>
    <definedName name="Supl.III">'[35]Anl.+'!$A$161:$M$240</definedName>
    <definedName name="SUPL.IIIB">[84]BOW!$G$68</definedName>
    <definedName name="Supl.IV">'[35]Anl.+'!$A$241:$M$320</definedName>
    <definedName name="Supl.IX">'[35]112-885'!$A$5441:$M$5520</definedName>
    <definedName name="Supl.IXa">#REF!</definedName>
    <definedName name="Supl.IXb">#REF!</definedName>
    <definedName name="Supl.V">'[35]Anl.+'!$A$321:$M$400</definedName>
    <definedName name="Supl.VI">'[35]Anl.+'!$A$643:$M$722</definedName>
    <definedName name="Supl.VII">'[35]Anl.+'!$A$401:$M$480</definedName>
    <definedName name="SUPL.X">#REF!</definedName>
    <definedName name="Supl.XI">#REF!</definedName>
    <definedName name="Supl.XII">'[35]112-885'!$A$5521:$M$5600</definedName>
    <definedName name="Supl.XIII">'[35]Anl.+'!$A$481:$M$560</definedName>
    <definedName name="Supl_XII">'[35]112-885'!$A$5521:$M$5600</definedName>
    <definedName name="SuplIX.b">'[49]A+Supl.'!#REF!</definedName>
    <definedName name="SuplXI">#REF!</definedName>
    <definedName name="T">#REF!</definedName>
    <definedName name="taliijuk">[7]upah!#REF!</definedName>
    <definedName name="TAMPER">#REF!</definedName>
    <definedName name="TANAH">#REF!</definedName>
    <definedName name="TANAH_URUG">[77]HARGA!$F$35</definedName>
    <definedName name="tanahbiasa">[39]upahbahan!#REF!</definedName>
    <definedName name="tanahurug">[7]upah!$H$50</definedName>
    <definedName name="TANDEMROLLER">#REF!</definedName>
    <definedName name="tarikanjendela">[7]upah!$H$96</definedName>
    <definedName name="tarikanpintu">[7]upah!$H$95</definedName>
    <definedName name="tasirtu">[39]upahbahan!#REF!</definedName>
    <definedName name="TBBST">'[72]UPAH PEKERJA'!$C$22</definedName>
    <definedName name="TBBT">'[72]UPAH PEKERJA'!$C$23</definedName>
    <definedName name="tbl">#REF!</definedName>
    <definedName name="tbl_ProdInfo" hidden="1">#REF!</definedName>
    <definedName name="TBPST">'[72]UPAH PEKERJA'!$C$19</definedName>
    <definedName name="TBPT">'[72]UPAH PEKERJA'!$C$20</definedName>
    <definedName name="TBST">'[72]UPAH PEKERJA'!$C$18</definedName>
    <definedName name="TBT">'[72]UPAH PEKERJA'!$C$17</definedName>
    <definedName name="TCST">'[72]UPAH PEKERJA'!$C$25</definedName>
    <definedName name="TCT">'[72]UPAH PEKERJA'!$C$26</definedName>
    <definedName name="tegel20x20">[7]upah!#REF!</definedName>
    <definedName name="tegel20x25">[7]upah!#REF!</definedName>
    <definedName name="tegel40x40">[7]upah!#REF!</definedName>
    <definedName name="tegelkeramik20x25">[7]upah!#REF!</definedName>
    <definedName name="tegelkeramik30x30">[7]upah!#REF!</definedName>
    <definedName name="tegelkeramik30x30warna">[7]upah!#REF!</definedName>
    <definedName name="tegelkeramik40x40">[7]upah!#REF!</definedName>
    <definedName name="tegelkeramik40x40warna">[7]upah!#REF!</definedName>
    <definedName name="tegelplint">[7]upah!#REF!</definedName>
    <definedName name="tegelplint10x30">[7]upah!#REF!</definedName>
    <definedName name="tegelplint10x30warna">[7]upah!#REF!</definedName>
    <definedName name="tegelplint10x40warna">[7]upah!#REF!</definedName>
    <definedName name="tegelwafel">[7]upah!#REF!</definedName>
    <definedName name="Telford">#REF!</definedName>
    <definedName name="terserah">#REF!</definedName>
    <definedName name="THREEWHEELROLLER">#REF!</definedName>
    <definedName name="threewhellroller">[39]upahbahan!$G$76</definedName>
    <definedName name="TIREROLLER">#REF!</definedName>
    <definedName name="TKST">'[72]UPAH PEKERJA'!$C$15</definedName>
    <definedName name="TKT">'[72]UPAH PEKERJA'!$C$14</definedName>
    <definedName name="TRACKLOADER">#REF!</definedName>
    <definedName name="tripanca">#REF!</definedName>
    <definedName name="tripleks">[7]upah!$H$74</definedName>
    <definedName name="tt">'[85]Md-2'!$M$6</definedName>
    <definedName name="tukang">[7]upah!$H$24</definedName>
    <definedName name="tukangbatu">[44]upah!$H$22</definedName>
    <definedName name="tukangbesi">[44]upah!$H$24</definedName>
    <definedName name="tukangkayu">[44]upah!$H$23</definedName>
    <definedName name="tyreroller">[39]upahbahan!#REF!</definedName>
    <definedName name="U_1">#REF!</definedName>
    <definedName name="UB">#REF!</definedName>
    <definedName name="umkm">#REF!</definedName>
    <definedName name="UMUM">[86]Informasi!$A$1:$N$57</definedName>
    <definedName name="UPAH">#REF!</definedName>
    <definedName name="UPAH_BAHAN_CK">#REF!</definedName>
    <definedName name="UpahBahan_1">[47]UpahBahan!$B$7:$D$432</definedName>
    <definedName name="UpahBahan_2">[47]UpahBahan!$D$7:$D$432</definedName>
    <definedName name="Upahbahan1">'[41]DAFTAR HARGA UPAH &amp; BAHAN'!$C$10:$E$687</definedName>
    <definedName name="Upahbahan2">'[41]DAFTAR HARGA UPAH &amp; BAHAN'!$E$10:$E$687</definedName>
    <definedName name="URAIAN">'[59]3-DIV2'!$A$1:$J$1101</definedName>
    <definedName name="URAIAN101">#REF!</definedName>
    <definedName name="URAIAN1021">#REF!</definedName>
    <definedName name="URAIAN1022">#REF!</definedName>
    <definedName name="URAIAN1031">#REF!</definedName>
    <definedName name="URAIAN1032">#REF!</definedName>
    <definedName name="URAIAN1041">#REF!</definedName>
    <definedName name="URAIAN1042">#REF!</definedName>
    <definedName name="URAIAN21">'[59]3-DIV2'!$A$1:$J$121</definedName>
    <definedName name="URAIAN22E">'[59]3-DIV2'!$A$122:$J$123</definedName>
    <definedName name="URAIAN22L">'[59]3-DIV2'!#REF!</definedName>
    <definedName name="URAIAN231">'[59]3-DIV2'!$A$124:$J$243</definedName>
    <definedName name="URAIAN232">'[59]3-DIV2'!$A$244:$J$363</definedName>
    <definedName name="URAIAN233">'[59]3-DIV2'!$A$364:$J$483</definedName>
    <definedName name="Uraian234">'[59]3-DIV2'!$A$484:$J$603</definedName>
    <definedName name="URAIAN234L">#REF!</definedName>
    <definedName name="Uraian235">'[59]3-DIV2'!$A$604:$J$854</definedName>
    <definedName name="Uraian236">'[59]3-DIV2'!$A$855:$J$973</definedName>
    <definedName name="URAIAN241">'[59]3-DIV2'!$A$974:$J$978</definedName>
    <definedName name="URAIAN242">'[59]3-DIV2'!$A$979:$J$1039</definedName>
    <definedName name="URAIAN243">'[59]3-DIV2'!$A$1040:$J$1101</definedName>
    <definedName name="Uraian311">'[60]3-DIV3'!$A$1:$J$120</definedName>
    <definedName name="Uraian312">'[60]3-DIV3'!$A$121:$J$240</definedName>
    <definedName name="Uraian313">'[60]3-DIV3'!$A$255:$J$374</definedName>
    <definedName name="Uraian314">'[60]3-DIV3'!$A$375:$J$494</definedName>
    <definedName name="Uraian315">'[60]3-DIV3'!$A$1766:$J$1885</definedName>
    <definedName name="URAIAN316">[5]Div.3!#REF!</definedName>
    <definedName name="Uraian319">'[60]3-DIV3'!$A$1886:$J$1946</definedName>
    <definedName name="URAIAN321">[5]Div.3!$A$331:$J$495</definedName>
    <definedName name="Uraian322">'[60]3-DIV3'!$A$1947:$J$2127</definedName>
    <definedName name="URAIAN323">[61]K!#REF!</definedName>
    <definedName name="URAIAN323L">[61]K!#REF!</definedName>
    <definedName name="Uraian324">'[60]3-DIV3'!$A$2307:$J$2428</definedName>
    <definedName name="URAIAN33">[5]Div.3!$A$661:$J$770</definedName>
    <definedName name="Uraian331">'[60]3-DIV3'!$A$2429:$J$2548</definedName>
    <definedName name="Uraian346">'[60]3-DIV3'!$A$2549:$J$2609</definedName>
    <definedName name="URAIAN421">'[62]3-DIV4'!$A$1:$J$179</definedName>
    <definedName name="URAIAN422">'[62]3-DIV4'!$A$180:$J$358</definedName>
    <definedName name="URAIAN423">'[62]3-DIV4'!$A$479:$J$717</definedName>
    <definedName name="URAIAN424">'[62]3-DIV4'!$A$359:$J$478</definedName>
    <definedName name="URAIAN425">'[62]3-DIV4'!$A$718:$J$896</definedName>
    <definedName name="URAIAN426">'[62]3-DIV4'!$A$897:$J$1016</definedName>
    <definedName name="URAIAN427">'[62]3-DIV4'!$A$1017:$J$1136</definedName>
    <definedName name="URAIAN511">'[63]3-DIV5'!$A$1:$J$179</definedName>
    <definedName name="URAIAN512">'[63]3-DIV5'!$A$180:$J$358</definedName>
    <definedName name="URAIAN521">'[63]3-DIV5'!$A$359:$J$537</definedName>
    <definedName name="URAIAN522">'[63]3-DIV5'!$A$3075:$J$3253</definedName>
    <definedName name="URAIAN541">'[63]3-DIV5'!$A$3254:$J$3373</definedName>
    <definedName name="URAIAN542">'[63]3-DIV5'!$A$3374:$J$3612</definedName>
    <definedName name="URAIAN611">#REF!</definedName>
    <definedName name="URAIAN612">#REF!</definedName>
    <definedName name="URAIAN621">#REF!</definedName>
    <definedName name="URAIAN622">#REF!</definedName>
    <definedName name="URAIAN623">#REF!</definedName>
    <definedName name="URAIAN624">#REF!</definedName>
    <definedName name="URAIAN631">#REF!</definedName>
    <definedName name="URAIAN632">#REF!</definedName>
    <definedName name="URAIAN633">#REF!</definedName>
    <definedName name="URAIAN634">#REF!</definedName>
    <definedName name="URAIAN635">#REF!</definedName>
    <definedName name="URAIAN635A">#REF!</definedName>
    <definedName name="URAIAN636">#REF!</definedName>
    <definedName name="URAIAN641L">#REF!</definedName>
    <definedName name="URAIAN642">#REF!</definedName>
    <definedName name="URAIAN65">#REF!</definedName>
    <definedName name="URAIAN651">#REF!</definedName>
    <definedName name="URAIAN66">#REF!</definedName>
    <definedName name="URAIAN661">#REF!</definedName>
    <definedName name="URAIAN662">#REF!</definedName>
    <definedName name="URAIAN66PERATA">#REF!</definedName>
    <definedName name="URAIAN66PERMUKAAN">#REF!</definedName>
    <definedName name="URAIAN7101">#REF!</definedName>
    <definedName name="URAIAN7102">#REF!</definedName>
    <definedName name="URAIAN7103">#REF!</definedName>
    <definedName name="URAIAN711">#REF!</definedName>
    <definedName name="URAIAN712">#REF!</definedName>
    <definedName name="URAIAN713">#REF!</definedName>
    <definedName name="URAIAN714">#REF!</definedName>
    <definedName name="URAIAN715">#REF!</definedName>
    <definedName name="URAIAN716">#REF!</definedName>
    <definedName name="URAIAN717">#REF!</definedName>
    <definedName name="URAIAN718">#REF!</definedName>
    <definedName name="URAIAN721">#REF!</definedName>
    <definedName name="URAIAN731">#REF!</definedName>
    <definedName name="URAIAN732">#REF!</definedName>
    <definedName name="URAIAN733">#REF!</definedName>
    <definedName name="URAIAN734">#REF!</definedName>
    <definedName name="URAIAN735">#REF!</definedName>
    <definedName name="URAIAN73PL">#REF!</definedName>
    <definedName name="URAIAN73UL">[6]A.Div7!#REF!</definedName>
    <definedName name="URAIAN744">#REF!</definedName>
    <definedName name="URAIAN745">#REF!</definedName>
    <definedName name="URAIAN751">#REF!</definedName>
    <definedName name="URAIAN752">#REF!</definedName>
    <definedName name="URAIAN7610">#REF!</definedName>
    <definedName name="URAIAN7611">#REF!</definedName>
    <definedName name="URAIAN7612">[6]A.Div7!#REF!</definedName>
    <definedName name="URAIAN7612a">#REF!</definedName>
    <definedName name="URAIAN7612b">#REF!</definedName>
    <definedName name="URAIAN7612c">#REF!</definedName>
    <definedName name="URAIAN7613">[6]A.Div7!#REF!</definedName>
    <definedName name="URAIAN7613a">#REF!</definedName>
    <definedName name="URAIAN7613b">#REF!</definedName>
    <definedName name="URAIAN7613c">#REF!</definedName>
    <definedName name="URAIAN7614">#REF!</definedName>
    <definedName name="URAIAN7614a">#REF!</definedName>
    <definedName name="URAIAN7614b">#REF!</definedName>
    <definedName name="URAIAN7614d">#REF!</definedName>
    <definedName name="URAIAN7614e">#REF!</definedName>
    <definedName name="URAIAN7615">[6]A.Div7!#REF!</definedName>
    <definedName name="URAIAN7616">[6]A.Div7!#REF!</definedName>
    <definedName name="URAIAN7617">#REF!</definedName>
    <definedName name="URAIAN7618">#REF!</definedName>
    <definedName name="URAIAN7619">#REF!</definedName>
    <definedName name="URAIAN7620">#REF!</definedName>
    <definedName name="URAIAN7621">#REF!</definedName>
    <definedName name="URAIAN7625">#REF!</definedName>
    <definedName name="URAIAN7626">#REF!</definedName>
    <definedName name="URAIAN767">#REF!</definedName>
    <definedName name="URAIAN768">#REF!</definedName>
    <definedName name="URAIAN769">#REF!</definedName>
    <definedName name="URAIAN76x">#REF!</definedName>
    <definedName name="URAIAN771">#REF!</definedName>
    <definedName name="URAIAN771a">#REF!</definedName>
    <definedName name="URAIAN771b">#REF!</definedName>
    <definedName name="URAIAN771c">#REF!</definedName>
    <definedName name="URAIAN771d">#REF!</definedName>
    <definedName name="URAIAN772a">#REF!</definedName>
    <definedName name="URAIAN772b">#REF!</definedName>
    <definedName name="URAIAN772c">#REF!</definedName>
    <definedName name="URAIAN772d">#REF!</definedName>
    <definedName name="URAIAN775">#REF!</definedName>
    <definedName name="URAIAN79">#REF!</definedName>
    <definedName name="URAIAN79L">#REF!</definedName>
    <definedName name="URAIAN79manual">#REF!</definedName>
    <definedName name="URAIAN79mekanis">#REF!</definedName>
    <definedName name="URAIAN811">#REF!</definedName>
    <definedName name="URAIAN812">#REF!</definedName>
    <definedName name="URAIAN813">#REF!</definedName>
    <definedName name="URAIAN814">#REF!</definedName>
    <definedName name="URAIAN815">#REF!</definedName>
    <definedName name="URAIAN817">#REF!</definedName>
    <definedName name="URAIAN818">#REF!</definedName>
    <definedName name="URAIAN819">#REF!</definedName>
    <definedName name="URAIAN82">#REF!</definedName>
    <definedName name="URAIAN83">[5]Div.8!#REF!</definedName>
    <definedName name="Uraian841">#REF!</definedName>
    <definedName name="Uraian8410">#REF!</definedName>
    <definedName name="Uraian842">#REF!</definedName>
    <definedName name="Uraian844">#REF!</definedName>
    <definedName name="Uraian845">#REF!</definedName>
    <definedName name="Uraian846">#REF!</definedName>
    <definedName name="Uraian847">#REF!</definedName>
    <definedName name="URAIAN910">#REF!</definedName>
    <definedName name="URAIAN911">#REF!</definedName>
    <definedName name="URAIAN912">#REF!</definedName>
    <definedName name="URAIAN913">#REF!</definedName>
    <definedName name="URAIAN914">#REF!</definedName>
    <definedName name="URAIAN915">#REF!</definedName>
    <definedName name="URAIAN916">#REF!</definedName>
    <definedName name="URAIAN917">#REF!</definedName>
    <definedName name="URAIAN918">#REF!</definedName>
    <definedName name="URAIAN919">#REF!</definedName>
    <definedName name="URAIAN94">#REF!</definedName>
    <definedName name="URAIAN95">#REF!</definedName>
    <definedName name="URAIAN96">#REF!</definedName>
    <definedName name="URAIAN97">#REF!</definedName>
    <definedName name="URAIAN98">#REF!</definedName>
    <definedName name="URAIAN99">#REF!</definedName>
    <definedName name="URAIANGEOTEKSTIL">#REF!</definedName>
    <definedName name="URAIANLatasirK">#REF!</definedName>
    <definedName name="URAIANLatasirKL">#REF!</definedName>
    <definedName name="urinoir">[7]upah!#REF!</definedName>
    <definedName name="uruganporous">[39]upahbahan!#REF!</definedName>
    <definedName name="UTAIAN7614c">#REF!</definedName>
    <definedName name="UTAMA">[1]RAB!#REF!</definedName>
    <definedName name="vi">[7]rab!#REF!</definedName>
    <definedName name="vibratoryroller">[39]upahbahan!$G$73</definedName>
    <definedName name="VIBROROLLER">#REF!</definedName>
    <definedName name="viii">[7]rab!#REF!</definedName>
    <definedName name="W">#REF!</definedName>
    <definedName name="wastafel">[7]upah!#REF!</definedName>
    <definedName name="wastafeltoto">[7]upah!#REF!</definedName>
    <definedName name="WATERPUMP">#REF!</definedName>
    <definedName name="WATERTANKER">#REF!</definedName>
    <definedName name="we">#REF!</definedName>
    <definedName name="WER">'[56]UPAH PEKERJA'!$C$13</definedName>
    <definedName name="WHEELLOADER">#REF!</definedName>
    <definedName name="whellloader">[39]upahbahan!$G$70</definedName>
    <definedName name="wiraswasta">#REF!</definedName>
    <definedName name="wqer">#REF!</definedName>
    <definedName name="ww">'[13]Basic Price'!#REF!</definedName>
    <definedName name="X.1">#REF!</definedName>
    <definedName name="y">#REF!</definedName>
    <definedName name="yasudahlah">#REF!</definedName>
    <definedName name="yes">#REF!</definedName>
    <definedName name="yusuf">[54]inst.pemrintah!#REF!</definedName>
    <definedName name="yuyu">[1]RAB!#REF!</definedName>
    <definedName name="Zip">#REF!</definedName>
    <definedName name="zxcv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 i="1" l="1"/>
  <c r="D1" i="1" s="1"/>
  <c r="E1" i="1" s="1"/>
  <c r="F1" i="1" s="1"/>
  <c r="G1" i="1" s="1"/>
  <c r="H1" i="1" s="1"/>
  <c r="I1" i="1" s="1"/>
  <c r="J1" i="1" s="1"/>
  <c r="K1" i="1" s="1"/>
  <c r="L1" i="1" s="1"/>
  <c r="M1" i="1" s="1"/>
  <c r="B1" i="1"/>
  <c r="J193" i="1"/>
  <c r="J191" i="1"/>
  <c r="J189" i="1"/>
  <c r="J188" i="1"/>
  <c r="J187" i="1"/>
  <c r="J186" i="1"/>
  <c r="J185" i="1"/>
  <c r="J181" i="1"/>
  <c r="J180" i="1"/>
  <c r="J179" i="1" s="1"/>
  <c r="R161" i="1" s="1"/>
  <c r="J177" i="1"/>
  <c r="J176" i="1"/>
  <c r="J175" i="1"/>
  <c r="R160" i="1" s="1"/>
  <c r="J173" i="1"/>
  <c r="J172" i="1"/>
  <c r="J171" i="1" s="1"/>
  <c r="R162" i="1" s="1"/>
  <c r="J168" i="1"/>
  <c r="J165" i="1"/>
  <c r="J164" i="1"/>
  <c r="H161" i="1"/>
  <c r="H160" i="1"/>
  <c r="R152" i="1"/>
  <c r="R145" i="1" s="1"/>
  <c r="J152" i="1"/>
  <c r="J151" i="1" s="1"/>
  <c r="K150" i="1"/>
  <c r="L150" i="1" s="1"/>
  <c r="L149" i="1"/>
  <c r="K149" i="1"/>
  <c r="J148" i="1"/>
  <c r="K147" i="1"/>
  <c r="L147" i="1" s="1"/>
  <c r="J146" i="1"/>
  <c r="K144" i="1"/>
  <c r="L144" i="1" s="1"/>
  <c r="J144" i="1"/>
  <c r="J143" i="1" s="1"/>
  <c r="K142" i="1"/>
  <c r="L142" i="1" s="1"/>
  <c r="J141" i="1"/>
  <c r="K140" i="1"/>
  <c r="L140" i="1" s="1"/>
  <c r="J139" i="1"/>
  <c r="R138" i="1"/>
  <c r="L137" i="1"/>
  <c r="K137" i="1"/>
  <c r="J136" i="1"/>
  <c r="L135" i="1"/>
  <c r="K135" i="1"/>
  <c r="K134" i="1"/>
  <c r="L134" i="1" s="1"/>
  <c r="J133" i="1"/>
  <c r="R132" i="1"/>
  <c r="L131" i="1"/>
  <c r="K131" i="1"/>
  <c r="K130" i="1"/>
  <c r="L130" i="1" s="1"/>
  <c r="W129" i="1"/>
  <c r="W130" i="1" s="1"/>
  <c r="W131" i="1" s="1"/>
  <c r="K129" i="1"/>
  <c r="L129" i="1" s="1"/>
  <c r="R128" i="1"/>
  <c r="J128" i="1"/>
  <c r="K127" i="1"/>
  <c r="L127" i="1" s="1"/>
  <c r="R126" i="1"/>
  <c r="J126" i="1"/>
  <c r="S126" i="1" s="1"/>
  <c r="L125" i="1"/>
  <c r="K125" i="1"/>
  <c r="K124" i="1"/>
  <c r="L124" i="1" s="1"/>
  <c r="K123" i="1"/>
  <c r="L123" i="1" s="1"/>
  <c r="J122" i="1"/>
  <c r="K121" i="1"/>
  <c r="L121" i="1" s="1"/>
  <c r="L120" i="1"/>
  <c r="K120" i="1"/>
  <c r="K119" i="1"/>
  <c r="L119" i="1" s="1"/>
  <c r="K118" i="1"/>
  <c r="L118" i="1" s="1"/>
  <c r="K117" i="1"/>
  <c r="L117" i="1" s="1"/>
  <c r="K116" i="1"/>
  <c r="L116" i="1" s="1"/>
  <c r="K115" i="1"/>
  <c r="L115" i="1" s="1"/>
  <c r="K114" i="1"/>
  <c r="L114" i="1" s="1"/>
  <c r="K113" i="1"/>
  <c r="L113" i="1" s="1"/>
  <c r="K112" i="1"/>
  <c r="L112" i="1" s="1"/>
  <c r="O111" i="1"/>
  <c r="K111" i="1"/>
  <c r="L111" i="1" s="1"/>
  <c r="J110" i="1"/>
  <c r="J166" i="1" s="1"/>
  <c r="K109" i="1"/>
  <c r="L109" i="1" s="1"/>
  <c r="K108" i="1"/>
  <c r="L108" i="1" s="1"/>
  <c r="K107" i="1"/>
  <c r="L107" i="1" s="1"/>
  <c r="K106" i="1"/>
  <c r="L106" i="1" s="1"/>
  <c r="K105" i="1"/>
  <c r="L105" i="1" s="1"/>
  <c r="K104" i="1"/>
  <c r="L104" i="1" s="1"/>
  <c r="K103" i="1"/>
  <c r="L103" i="1" s="1"/>
  <c r="K102" i="1"/>
  <c r="L102" i="1" s="1"/>
  <c r="K101" i="1"/>
  <c r="L101" i="1" s="1"/>
  <c r="K100" i="1"/>
  <c r="L100" i="1" s="1"/>
  <c r="K99" i="1"/>
  <c r="L99" i="1" s="1"/>
  <c r="J98" i="1"/>
  <c r="K97" i="1"/>
  <c r="L97" i="1" s="1"/>
  <c r="L96" i="1"/>
  <c r="K96" i="1"/>
  <c r="J95" i="1"/>
  <c r="K94" i="1"/>
  <c r="L94" i="1" s="1"/>
  <c r="K93" i="1"/>
  <c r="L93" i="1" s="1"/>
  <c r="K92" i="1"/>
  <c r="L92" i="1" s="1"/>
  <c r="V91" i="1"/>
  <c r="W91" i="1" s="1"/>
  <c r="X91" i="1" s="1"/>
  <c r="U91" i="1"/>
  <c r="L91" i="1"/>
  <c r="K91" i="1"/>
  <c r="S90" i="1"/>
  <c r="R90" i="1"/>
  <c r="K90" i="1"/>
  <c r="L90" i="1" s="1"/>
  <c r="K89" i="1"/>
  <c r="L89" i="1" s="1"/>
  <c r="U88" i="1"/>
  <c r="K88" i="1"/>
  <c r="L88" i="1" s="1"/>
  <c r="K87" i="1"/>
  <c r="L87" i="1" s="1"/>
  <c r="R86" i="1"/>
  <c r="U86" i="1" s="1"/>
  <c r="L86" i="1"/>
  <c r="K86" i="1"/>
  <c r="K85" i="1"/>
  <c r="L85" i="1" s="1"/>
  <c r="U84" i="1"/>
  <c r="K84" i="1"/>
  <c r="L84" i="1" s="1"/>
  <c r="K83" i="1"/>
  <c r="L83" i="1" s="1"/>
  <c r="K82" i="1"/>
  <c r="L82" i="1" s="1"/>
  <c r="K81" i="1"/>
  <c r="L81" i="1" s="1"/>
  <c r="V80" i="1"/>
  <c r="S80" i="1"/>
  <c r="K80" i="1"/>
  <c r="L80" i="1" s="1"/>
  <c r="O79" i="1"/>
  <c r="K79" i="1"/>
  <c r="L79" i="1" s="1"/>
  <c r="S78" i="1"/>
  <c r="K78" i="1"/>
  <c r="L78" i="1" s="1"/>
  <c r="V77" i="1"/>
  <c r="V79" i="1" s="1"/>
  <c r="S77" i="1"/>
  <c r="R77" i="1"/>
  <c r="K77" i="1"/>
  <c r="L77" i="1" s="1"/>
  <c r="U76" i="1"/>
  <c r="K76" i="1"/>
  <c r="L76" i="1" s="1"/>
  <c r="K75" i="1"/>
  <c r="L75" i="1" s="1"/>
  <c r="K74" i="1"/>
  <c r="L74" i="1" s="1"/>
  <c r="L73" i="1"/>
  <c r="K73" i="1"/>
  <c r="V72" i="1"/>
  <c r="L72" i="1"/>
  <c r="K72" i="1"/>
  <c r="U71" i="1"/>
  <c r="J71" i="1"/>
  <c r="K71" i="1" s="1"/>
  <c r="L71" i="1" s="1"/>
  <c r="K70" i="1"/>
  <c r="L70" i="1" s="1"/>
  <c r="J69" i="1"/>
  <c r="T67" i="1"/>
  <c r="K67" i="1"/>
  <c r="L67" i="1" s="1"/>
  <c r="AA66" i="1"/>
  <c r="V66" i="1"/>
  <c r="W67" i="1" s="1"/>
  <c r="W68" i="1" s="1"/>
  <c r="S66" i="1"/>
  <c r="U67" i="1" s="1"/>
  <c r="R66" i="1"/>
  <c r="R61" i="1" s="1"/>
  <c r="L66" i="1"/>
  <c r="K66" i="1"/>
  <c r="K65" i="1"/>
  <c r="L65" i="1" s="1"/>
  <c r="U64" i="1"/>
  <c r="K64" i="1"/>
  <c r="L64" i="1" s="1"/>
  <c r="W62" i="1"/>
  <c r="K62" i="1"/>
  <c r="L62" i="1" s="1"/>
  <c r="J61" i="1"/>
  <c r="V60" i="1"/>
  <c r="K58" i="1"/>
  <c r="L58" i="1" s="1"/>
  <c r="K57" i="1"/>
  <c r="L57" i="1" s="1"/>
  <c r="K56" i="1"/>
  <c r="L56" i="1" s="1"/>
  <c r="K55" i="1"/>
  <c r="L55" i="1" s="1"/>
  <c r="K54" i="1"/>
  <c r="L54" i="1" s="1"/>
  <c r="K53" i="1"/>
  <c r="L53" i="1" s="1"/>
  <c r="K52" i="1"/>
  <c r="L52" i="1" s="1"/>
  <c r="K51" i="1"/>
  <c r="L51" i="1" s="1"/>
  <c r="K50" i="1"/>
  <c r="L50" i="1" s="1"/>
  <c r="K49" i="1"/>
  <c r="L49" i="1" s="1"/>
  <c r="K48" i="1"/>
  <c r="L48" i="1" s="1"/>
  <c r="K47" i="1"/>
  <c r="L47" i="1" s="1"/>
  <c r="K46" i="1"/>
  <c r="L46" i="1" s="1"/>
  <c r="J45" i="1"/>
  <c r="L44" i="1"/>
  <c r="K44" i="1"/>
  <c r="K43" i="1"/>
  <c r="L43" i="1" s="1"/>
  <c r="K42" i="1"/>
  <c r="L42" i="1" s="1"/>
  <c r="K41" i="1"/>
  <c r="L41" i="1" s="1"/>
  <c r="K40" i="1"/>
  <c r="L40" i="1" s="1"/>
  <c r="J39" i="1"/>
  <c r="K38" i="1"/>
  <c r="L38" i="1" s="1"/>
  <c r="K37" i="1"/>
  <c r="L37" i="1" s="1"/>
  <c r="J36" i="1"/>
  <c r="V35" i="1"/>
  <c r="K35" i="1"/>
  <c r="L35" i="1" s="1"/>
  <c r="J34" i="1"/>
  <c r="K33" i="1"/>
  <c r="L33" i="1" s="1"/>
  <c r="K32" i="1"/>
  <c r="L32" i="1" s="1"/>
  <c r="K31" i="1"/>
  <c r="L31" i="1" s="1"/>
  <c r="K30" i="1"/>
  <c r="L30" i="1" s="1"/>
  <c r="K29" i="1"/>
  <c r="L29" i="1" s="1"/>
  <c r="K28" i="1"/>
  <c r="L28" i="1" s="1"/>
  <c r="J27" i="1"/>
  <c r="K26" i="1"/>
  <c r="L26" i="1" s="1"/>
  <c r="L25" i="1"/>
  <c r="K25" i="1"/>
  <c r="K24" i="1"/>
  <c r="L24" i="1" s="1"/>
  <c r="J23" i="1"/>
  <c r="K22" i="1"/>
  <c r="L22" i="1" s="1"/>
  <c r="K21" i="1"/>
  <c r="L21" i="1" s="1"/>
  <c r="J20" i="1"/>
  <c r="J158" i="1" s="1"/>
  <c r="K19" i="1"/>
  <c r="L19" i="1" s="1"/>
  <c r="J19" i="1"/>
  <c r="J157" i="1" s="1"/>
  <c r="K17" i="1"/>
  <c r="L17" i="1" s="1"/>
  <c r="K16" i="1"/>
  <c r="L16" i="1" s="1"/>
  <c r="K15" i="1"/>
  <c r="L15" i="1" s="1"/>
  <c r="K14" i="1"/>
  <c r="L14" i="1" s="1"/>
  <c r="U13" i="1"/>
  <c r="K13" i="1"/>
  <c r="L13" i="1" s="1"/>
  <c r="J12" i="1"/>
  <c r="S5" i="1"/>
  <c r="U4" i="1"/>
  <c r="S3" i="1"/>
  <c r="J132" i="1" l="1"/>
  <c r="S132" i="1" s="1"/>
  <c r="R75" i="1"/>
  <c r="J192" i="1"/>
  <c r="J145" i="1"/>
  <c r="U145" i="1" s="1"/>
  <c r="U146" i="1" s="1"/>
  <c r="J18" i="1"/>
  <c r="J11" i="1" s="1"/>
  <c r="J138" i="1"/>
  <c r="S138" i="1" s="1"/>
  <c r="H163" i="1"/>
  <c r="J68" i="1"/>
  <c r="R63" i="1" s="1"/>
  <c r="R64" i="1" s="1"/>
  <c r="J159" i="1"/>
  <c r="J190" i="1"/>
  <c r="J184" i="1" s="1"/>
  <c r="J195" i="1" s="1"/>
  <c r="J198" i="1" s="1"/>
  <c r="S61" i="1"/>
  <c r="S145" i="1"/>
  <c r="R11" i="1"/>
  <c r="R12" i="1" s="1"/>
  <c r="R159" i="1"/>
  <c r="R163" i="1" s="1"/>
  <c r="K20" i="1"/>
  <c r="L20" i="1" s="1"/>
  <c r="W78" i="1"/>
  <c r="W79" i="1" s="1"/>
  <c r="W76" i="1"/>
  <c r="X79" i="1" s="1"/>
  <c r="J169" i="1"/>
  <c r="K152" i="1"/>
  <c r="L152" i="1" s="1"/>
  <c r="S20" i="1"/>
  <c r="W77" i="1"/>
  <c r="R68" i="1"/>
  <c r="R59" i="1" s="1"/>
  <c r="J59" i="1" l="1"/>
  <c r="U59" i="1"/>
  <c r="R9" i="1"/>
  <c r="S59" i="1"/>
  <c r="S9" i="1" s="1"/>
  <c r="V59" i="1"/>
  <c r="S68" i="1"/>
  <c r="J10" i="1"/>
  <c r="J153" i="1"/>
  <c r="J9" i="1" l="1"/>
  <c r="M5" i="1" s="1"/>
  <c r="U11" i="1"/>
  <c r="O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HP</author>
    <author>Asus</author>
    <author>Microsoft Office User</author>
  </authors>
  <commentList>
    <comment ref="V4" authorId="0" shapeId="0" xr:uid="{09321BBD-7F99-4E4C-B8DF-BB4509F7BBA6}">
      <text>
        <r>
          <rPr>
            <b/>
            <sz val="9"/>
            <color indexed="81"/>
            <rFont val="Tahoma"/>
            <family val="2"/>
          </rPr>
          <t>DELL:</t>
        </r>
        <r>
          <rPr>
            <sz val="9"/>
            <color indexed="81"/>
            <rFont val="Tahoma"/>
            <family val="2"/>
          </rPr>
          <t xml:space="preserve">
batk 50jt
sisa masuk honor 
KPA dan bpp</t>
        </r>
      </text>
    </comment>
    <comment ref="J19" authorId="0" shapeId="0" xr:uid="{24BC722B-7C43-4235-AB83-8D10489E2A2A}">
      <text>
        <r>
          <rPr>
            <sz val="10"/>
            <color rgb="FF000000"/>
            <rFont val="Times New Roman"/>
            <family val="1"/>
          </rPr>
          <t>intruksi mb dyah tgl 24 des gaji dikurang 200 dan JKN 1 m utk nambah fisik</t>
        </r>
      </text>
    </comment>
    <comment ref="J20" authorId="0" shapeId="0" xr:uid="{B6109B22-7D9E-47E3-A46A-BE8776E033F2}">
      <text>
        <r>
          <rPr>
            <b/>
            <sz val="9"/>
            <color indexed="81"/>
            <rFont val="Tahoma"/>
            <family val="2"/>
          </rPr>
          <t>DELL:</t>
        </r>
        <r>
          <rPr>
            <sz val="9"/>
            <color indexed="81"/>
            <rFont val="Tahoma"/>
            <family val="2"/>
          </rPr>
          <t xml:space="preserve">
pengelola keu sekretariat 100</t>
        </r>
      </text>
    </comment>
    <comment ref="J22" authorId="0" shapeId="0" xr:uid="{0FE4E098-21AE-4E8A-A30A-E2B8CD478D20}">
      <text>
        <r>
          <rPr>
            <b/>
            <sz val="9"/>
            <color indexed="81"/>
            <rFont val="Tahoma"/>
            <family val="2"/>
          </rPr>
          <t>DELL:</t>
        </r>
        <r>
          <rPr>
            <sz val="9"/>
            <color indexed="81"/>
            <rFont val="Tahoma"/>
            <family val="2"/>
          </rPr>
          <t xml:space="preserve">
aset 30</t>
        </r>
      </text>
    </comment>
    <comment ref="J32" authorId="0" shapeId="0" xr:uid="{B834DBE3-4B17-40A0-9DE6-95BA6D48E482}">
      <text>
        <r>
          <rPr>
            <b/>
            <sz val="9"/>
            <color indexed="81"/>
            <rFont val="Tahoma"/>
            <family val="2"/>
          </rPr>
          <t>DELL:</t>
        </r>
        <r>
          <rPr>
            <sz val="9"/>
            <color indexed="81"/>
            <rFont val="Tahoma"/>
            <family val="2"/>
          </rPr>
          <t xml:space="preserve">
</t>
        </r>
      </text>
    </comment>
    <comment ref="I35" authorId="1" shapeId="0" xr:uid="{18A43243-B18D-48D3-8CA2-31FAEB4EE31F}">
      <text>
        <r>
          <rPr>
            <b/>
            <sz val="9"/>
            <color indexed="81"/>
            <rFont val="Tahoma"/>
            <family val="2"/>
          </rPr>
          <t>HP:</t>
        </r>
        <r>
          <rPr>
            <sz val="9"/>
            <color indexed="81"/>
            <rFont val="Tahoma"/>
            <family val="2"/>
          </rPr>
          <t xml:space="preserve">
4 ambulan, 10 motor, 20 kursi kerja, 20 meja kerja, 2 sound system, 1 kamera, 2 kulkas, 10 printer, 10 PC </t>
        </r>
      </text>
    </comment>
    <comment ref="J35" authorId="0" shapeId="0" xr:uid="{783B98FE-30BF-4A50-B0A7-C183A324BD9A}">
      <text>
        <r>
          <rPr>
            <b/>
            <sz val="9"/>
            <color indexed="81"/>
            <rFont val="Tahoma"/>
            <family val="2"/>
          </rPr>
          <t>sound</t>
        </r>
      </text>
    </comment>
    <comment ref="U35" authorId="0" shapeId="0" xr:uid="{AE9D6FD3-F2B6-4460-B190-1C3CC671A4E9}">
      <text>
        <r>
          <rPr>
            <b/>
            <sz val="9"/>
            <color indexed="81"/>
            <rFont val="Tahoma"/>
            <family val="2"/>
          </rPr>
          <t>DELL:</t>
        </r>
        <r>
          <rPr>
            <sz val="9"/>
            <color indexed="81"/>
            <rFont val="Tahoma"/>
            <family val="2"/>
          </rPr>
          <t xml:space="preserve">
fooging 165 11 unit x 15jt
scan 1
PC 1
Printer 3 (keu, arsip, perenc)
kursi 70</t>
        </r>
      </text>
    </comment>
    <comment ref="I42" authorId="1" shapeId="0" xr:uid="{53CED7B7-4594-456C-A27C-90E64EB423C5}">
      <text>
        <r>
          <rPr>
            <b/>
            <sz val="9"/>
            <color indexed="81"/>
            <rFont val="Tahoma"/>
            <family val="2"/>
          </rPr>
          <t>HP:</t>
        </r>
        <r>
          <rPr>
            <sz val="9"/>
            <color indexed="81"/>
            <rFont val="Tahoma"/>
            <family val="2"/>
          </rPr>
          <t xml:space="preserve">
servis 2 genset, 1 cold chain, belanja bbm</t>
        </r>
      </text>
    </comment>
    <comment ref="I44" authorId="1" shapeId="0" xr:uid="{82C97AD5-662D-4D90-BC6F-DAF0EA590B4B}">
      <text>
        <r>
          <rPr>
            <b/>
            <sz val="9"/>
            <color indexed="81"/>
            <rFont val="Tahoma"/>
            <family val="2"/>
          </rPr>
          <t>HP:</t>
        </r>
        <r>
          <rPr>
            <sz val="9"/>
            <color indexed="81"/>
            <rFont val="Tahoma"/>
            <family val="2"/>
          </rPr>
          <t xml:space="preserve"> 
1 pompa air, 43 AC, 36 laptop/PC, 26 printer, 30x mesin air </t>
        </r>
      </text>
    </comment>
    <comment ref="I62" authorId="1" shapeId="0" xr:uid="{947506BC-9ABE-4110-965F-666061C08668}">
      <text>
        <r>
          <rPr>
            <b/>
            <sz val="9"/>
            <color indexed="81"/>
            <rFont val="Tahoma"/>
            <family val="2"/>
          </rPr>
          <t>HP:</t>
        </r>
        <r>
          <rPr>
            <sz val="9"/>
            <color indexed="81"/>
            <rFont val="Tahoma"/>
            <family val="2"/>
          </rPr>
          <t xml:space="preserve">
posyandu 5
pustu 5
poskeskel 2
rs bantul</t>
        </r>
      </text>
    </comment>
    <comment ref="J62" authorId="2" shapeId="0" xr:uid="{99173F44-0A32-43A1-8CF7-5570E7AEA14D}">
      <text>
        <r>
          <rPr>
            <b/>
            <sz val="9"/>
            <color indexed="81"/>
            <rFont val="Tahoma"/>
            <family val="2"/>
          </rPr>
          <t>Asus:</t>
        </r>
        <r>
          <rPr>
            <sz val="9"/>
            <color indexed="81"/>
            <rFont val="Tahoma"/>
            <family val="2"/>
          </rPr>
          <t xml:space="preserve">
posyandu
pagar bantul 200
rehab bantul 200</t>
        </r>
      </text>
    </comment>
    <comment ref="S62" authorId="0" shapeId="0" xr:uid="{8FF5A560-F29D-4E7A-9473-11CAB39799FB}">
      <text>
        <r>
          <rPr>
            <b/>
            <sz val="9"/>
            <color indexed="81"/>
            <rFont val="Tahoma"/>
            <family val="2"/>
          </rPr>
          <t>DELL:</t>
        </r>
        <r>
          <rPr>
            <sz val="9"/>
            <color indexed="81"/>
            <rFont val="Tahoma"/>
            <family val="2"/>
          </rPr>
          <t xml:space="preserve">
pendampingan 150
pemeliharaan puskes 550
poskeskel 25
posyandu 15
Posyandu dahlia margorejo 25</t>
        </r>
      </text>
    </comment>
    <comment ref="U62" authorId="0" shapeId="0" xr:uid="{D19BD053-5CFC-443F-9401-1F6708BB9601}">
      <text>
        <r>
          <rPr>
            <b/>
            <sz val="9"/>
            <color indexed="81"/>
            <rFont val="Tahoma"/>
            <family val="2"/>
          </rPr>
          <t>DELL:</t>
        </r>
        <r>
          <rPr>
            <sz val="9"/>
            <color indexed="81"/>
            <rFont val="Tahoma"/>
            <family val="2"/>
          </rPr>
          <t xml:space="preserve">
</t>
        </r>
      </text>
    </comment>
    <comment ref="V62" authorId="2" shapeId="0" xr:uid="{2BED8B88-0135-48C3-A7C0-F78A20102D1A}">
      <text>
        <r>
          <rPr>
            <b/>
            <sz val="9"/>
            <color indexed="81"/>
            <rFont val="Tahoma"/>
            <family val="2"/>
          </rPr>
          <t>Asus:</t>
        </r>
        <r>
          <rPr>
            <sz val="9"/>
            <color indexed="81"/>
            <rFont val="Tahoma"/>
            <family val="2"/>
          </rPr>
          <t xml:space="preserve">
posyandu
pagar bantul 200
rehab bantul 200</t>
        </r>
      </text>
    </comment>
    <comment ref="V63" authorId="2" shapeId="0" xr:uid="{39A8828D-F964-4E64-A78D-BEE49512F523}">
      <text>
        <r>
          <rPr>
            <b/>
            <sz val="9"/>
            <color indexed="81"/>
            <rFont val="Tahoma"/>
            <family val="2"/>
          </rPr>
          <t>Asus:</t>
        </r>
        <r>
          <rPr>
            <sz val="9"/>
            <color indexed="81"/>
            <rFont val="Tahoma"/>
            <family val="2"/>
          </rPr>
          <t xml:space="preserve">
alkes bantul 24m
alkes lab 10M</t>
        </r>
      </text>
    </comment>
    <comment ref="J64" authorId="2" shapeId="0" xr:uid="{492A4728-25EA-4C34-9E10-741F822D380E}">
      <text>
        <r>
          <rPr>
            <b/>
            <sz val="9"/>
            <color indexed="81"/>
            <rFont val="Tahoma"/>
            <family val="2"/>
          </rPr>
          <t>Asus:</t>
        </r>
        <r>
          <rPr>
            <sz val="9"/>
            <color indexed="81"/>
            <rFont val="Tahoma"/>
            <family val="2"/>
          </rPr>
          <t xml:space="preserve">
alkes bantul 24m
alkes lab 10M</t>
        </r>
      </text>
    </comment>
    <comment ref="J65" authorId="0" shapeId="0" xr:uid="{D7996560-D6B1-4F5C-9E02-E3DB0E28C2A5}">
      <text>
        <r>
          <rPr>
            <b/>
            <sz val="9"/>
            <color indexed="81"/>
            <rFont val="Tahoma"/>
            <family val="2"/>
          </rPr>
          <t>DELL:</t>
        </r>
        <r>
          <rPr>
            <sz val="9"/>
            <color indexed="81"/>
            <rFont val="Tahoma"/>
            <family val="2"/>
          </rPr>
          <t xml:space="preserve">
bappeda 100</t>
        </r>
      </text>
    </comment>
    <comment ref="R66" authorId="0" shapeId="0" xr:uid="{D1403D1F-544E-47FC-9350-D07A423F73BF}">
      <text>
        <r>
          <rPr>
            <b/>
            <sz val="9"/>
            <color indexed="81"/>
            <rFont val="Tahoma"/>
            <family val="2"/>
          </rPr>
          <t>DELL:</t>
        </r>
        <r>
          <rPr>
            <sz val="9"/>
            <color indexed="81"/>
            <rFont val="Tahoma"/>
            <family val="2"/>
          </rPr>
          <t xml:space="preserve">
DAK Non Fisik</t>
        </r>
      </text>
    </comment>
    <comment ref="S66" authorId="0" shapeId="0" xr:uid="{E6829D38-8FBD-43DF-8939-3E64B39F445B}">
      <text>
        <r>
          <rPr>
            <b/>
            <sz val="9"/>
            <color indexed="81"/>
            <rFont val="Tahoma"/>
            <family val="2"/>
          </rPr>
          <t>DELL:</t>
        </r>
        <r>
          <rPr>
            <sz val="9"/>
            <color indexed="81"/>
            <rFont val="Tahoma"/>
            <family val="2"/>
          </rPr>
          <t xml:space="preserve">
kegiatan 207.900.000
obat 2.006.000.000
+pemusnahan 50</t>
        </r>
      </text>
    </comment>
    <comment ref="V66" authorId="0" shapeId="0" xr:uid="{6DBC1985-D781-463F-A680-64D85659E212}">
      <text>
        <r>
          <rPr>
            <b/>
            <sz val="9"/>
            <color indexed="81"/>
            <rFont val="Tahoma"/>
            <family val="2"/>
          </rPr>
          <t>DELL:</t>
        </r>
        <r>
          <rPr>
            <sz val="9"/>
            <color indexed="81"/>
            <rFont val="Tahoma"/>
            <family val="2"/>
          </rPr>
          <t xml:space="preserve">
DAK</t>
        </r>
      </text>
    </comment>
    <comment ref="W66" authorId="0" shapeId="0" xr:uid="{759EE02A-333E-4ECA-A961-FEB361A0BD72}">
      <text>
        <r>
          <rPr>
            <b/>
            <sz val="9"/>
            <color indexed="81"/>
            <rFont val="Tahoma"/>
            <family val="2"/>
          </rPr>
          <t>DELL:</t>
        </r>
        <r>
          <rPr>
            <sz val="9"/>
            <color indexed="81"/>
            <rFont val="Tahoma"/>
            <family val="2"/>
          </rPr>
          <t xml:space="preserve">
BPOM</t>
        </r>
      </text>
    </comment>
    <comment ref="X66" authorId="0" shapeId="0" xr:uid="{F804A671-8C83-4FDD-AF30-583E268FA8EE}">
      <text>
        <r>
          <rPr>
            <b/>
            <sz val="9"/>
            <color indexed="81"/>
            <rFont val="Tahoma"/>
            <family val="2"/>
          </rPr>
          <t>DELL:</t>
        </r>
        <r>
          <rPr>
            <sz val="9"/>
            <color indexed="81"/>
            <rFont val="Tahoma"/>
            <family val="2"/>
          </rPr>
          <t xml:space="preserve">
APBD Farmasi
</t>
        </r>
      </text>
    </comment>
    <comment ref="J67" authorId="0" shapeId="0" xr:uid="{F83AFEB0-A079-46F7-95F3-8A3874612CD2}">
      <text>
        <r>
          <rPr>
            <b/>
            <sz val="9"/>
            <color indexed="81"/>
            <rFont val="Tahoma"/>
            <family val="2"/>
          </rPr>
          <t>DELL:</t>
        </r>
        <r>
          <rPr>
            <sz val="9"/>
            <color indexed="81"/>
            <rFont val="Tahoma"/>
            <family val="2"/>
          </rPr>
          <t xml:space="preserve">
obat 2.006.000.000
</t>
        </r>
      </text>
    </comment>
    <comment ref="R71" authorId="0" shapeId="0" xr:uid="{F583D1E2-701D-4ECE-A105-855D08369561}">
      <text>
        <r>
          <rPr>
            <b/>
            <sz val="9"/>
            <color indexed="81"/>
            <rFont val="Tahoma"/>
            <family val="2"/>
          </rPr>
          <t>DELL:</t>
        </r>
        <r>
          <rPr>
            <sz val="9"/>
            <color indexed="81"/>
            <rFont val="Tahoma"/>
            <family val="2"/>
          </rPr>
          <t xml:space="preserve">
audit maternal</t>
        </r>
      </text>
    </comment>
    <comment ref="R72" authorId="0" shapeId="0" xr:uid="{111F08CF-7126-46EF-84D8-66E019305951}">
      <text>
        <r>
          <rPr>
            <b/>
            <sz val="9"/>
            <color indexed="81"/>
            <rFont val="Tahoma"/>
            <family val="2"/>
          </rPr>
          <t>DELL:</t>
        </r>
        <r>
          <rPr>
            <sz val="9"/>
            <color indexed="81"/>
            <rFont val="Tahoma"/>
            <family val="2"/>
          </rPr>
          <t xml:space="preserve">
SHK</t>
        </r>
      </text>
    </comment>
    <comment ref="J77" authorId="0" shapeId="0" xr:uid="{5EC03FA0-49C4-4580-8314-EB3235F56AB9}">
      <text>
        <r>
          <rPr>
            <b/>
            <sz val="9"/>
            <color indexed="81"/>
            <rFont val="Tahoma"/>
            <family val="2"/>
          </rPr>
          <t>DELL:</t>
        </r>
        <r>
          <rPr>
            <sz val="9"/>
            <color indexed="81"/>
            <rFont val="Tahoma"/>
            <family val="2"/>
          </rPr>
          <t xml:space="preserve">
YKI 50
YJI 100</t>
        </r>
      </text>
    </comment>
    <comment ref="J80" authorId="0" shapeId="0" xr:uid="{B8719B5C-6B1D-442E-A85E-11AC373E5A4C}">
      <text>
        <r>
          <rPr>
            <b/>
            <sz val="9"/>
            <color indexed="81"/>
            <rFont val="Tahoma"/>
            <family val="2"/>
          </rPr>
          <t>DELL:</t>
        </r>
        <r>
          <rPr>
            <sz val="9"/>
            <color indexed="81"/>
            <rFont val="Tahoma"/>
            <family val="2"/>
          </rPr>
          <t xml:space="preserve">
PPTI 15</t>
        </r>
      </text>
    </comment>
    <comment ref="M91" authorId="3" shapeId="0" xr:uid="{D4794FB1-C75F-4B66-956B-5BB553F2EBE7}">
      <text>
        <r>
          <rPr>
            <b/>
            <sz val="10"/>
            <color rgb="FF000000"/>
            <rFont val="Tahoma"/>
            <family val="2"/>
          </rPr>
          <t>Microsoft Office User:</t>
        </r>
        <r>
          <rPr>
            <sz val="10"/>
            <color rgb="FF000000"/>
            <rFont val="Tahoma"/>
            <family val="2"/>
          </rPr>
          <t xml:space="preserve">
</t>
        </r>
        <r>
          <rPr>
            <sz val="10"/>
            <color rgb="FF000000"/>
            <rFont val="Tahoma"/>
            <family val="2"/>
          </rPr>
          <t>WAJIB LAINNYA (PAJAK ROKOK/ DBH CHT)</t>
        </r>
      </text>
    </comment>
    <comment ref="J93" authorId="0" shapeId="0" xr:uid="{3430E7A7-6527-4C53-AE6C-26D640EB9BA7}">
      <text>
        <r>
          <rPr>
            <b/>
            <sz val="9"/>
            <color indexed="81"/>
            <rFont val="Tahoma"/>
            <family val="2"/>
          </rPr>
          <t>DELL:</t>
        </r>
        <r>
          <rPr>
            <sz val="9"/>
            <color indexed="81"/>
            <rFont val="Tahoma"/>
            <family val="2"/>
          </rPr>
          <t xml:space="preserve">
hibah 30</t>
        </r>
      </text>
    </comment>
    <comment ref="F128" authorId="1" shapeId="0" xr:uid="{97E6BD13-2EA3-4359-9AC8-5B867CFA6450}">
      <text>
        <r>
          <rPr>
            <b/>
            <sz val="9"/>
            <color indexed="81"/>
            <rFont val="Tahoma"/>
            <family val="2"/>
          </rPr>
          <t>HP:</t>
        </r>
        <r>
          <rPr>
            <sz val="9"/>
            <color indexed="81"/>
            <rFont val="Tahoma"/>
            <family val="2"/>
          </rPr>
          <t xml:space="preserve">
subkegiatan 04.02 Peningkatan Tata Kelola Rumah Sakit dan Fasilitas Pelayanan Kesehatan Tingkat Daerah Kabupaten/Kota mau ditambahkan gak?</t>
        </r>
      </text>
    </comment>
    <comment ref="J129" authorId="0" shapeId="0" xr:uid="{D6F54D27-3334-470E-8A6E-B95560913C4D}">
      <text>
        <r>
          <rPr>
            <b/>
            <sz val="9"/>
            <color indexed="81"/>
            <rFont val="Tahoma"/>
            <family val="2"/>
          </rPr>
          <t>DELL:</t>
        </r>
        <r>
          <rPr>
            <sz val="9"/>
            <color indexed="81"/>
            <rFont val="Tahoma"/>
            <family val="2"/>
          </rPr>
          <t xml:space="preserve">
hibah PMI 100
IDI 75
ASKLIN 15
Perwotusi 15</t>
        </r>
      </text>
    </comment>
    <comment ref="R129" authorId="0" shapeId="0" xr:uid="{C9B39845-CABA-473F-A4BC-E1C0BAF55BD4}">
      <text>
        <r>
          <rPr>
            <b/>
            <sz val="9"/>
            <color indexed="81"/>
            <rFont val="Tahoma"/>
            <family val="2"/>
          </rPr>
          <t>DELL:</t>
        </r>
        <r>
          <rPr>
            <sz val="9"/>
            <color indexed="81"/>
            <rFont val="Tahoma"/>
            <family val="2"/>
          </rPr>
          <t xml:space="preserve">
TPMD dan ILP</t>
        </r>
      </text>
    </comment>
    <comment ref="U129" authorId="0" shapeId="0" xr:uid="{DB0FA9CE-4BE2-49FB-9DDC-C4AB0FAF56B9}">
      <text>
        <r>
          <rPr>
            <b/>
            <sz val="9"/>
            <color indexed="81"/>
            <rFont val="Tahoma"/>
            <family val="2"/>
          </rPr>
          <t>DELL:</t>
        </r>
        <r>
          <rPr>
            <sz val="9"/>
            <color indexed="81"/>
            <rFont val="Tahoma"/>
            <family val="2"/>
          </rPr>
          <t xml:space="preserve">
hibah
</t>
        </r>
      </text>
    </comment>
    <comment ref="F152" authorId="1" shapeId="0" xr:uid="{28EC0C6C-DBCA-4DAD-97AF-2DC7913265EA}">
      <text>
        <r>
          <rPr>
            <b/>
            <sz val="9"/>
            <color indexed="81"/>
            <rFont val="Tahoma"/>
            <family val="2"/>
          </rPr>
          <t>HP:</t>
        </r>
        <r>
          <rPr>
            <sz val="9"/>
            <color indexed="81"/>
            <rFont val="Tahoma"/>
            <family val="2"/>
          </rPr>
          <t xml:space="preserve">
Perda kelurahan, posyandu dan poskeskel ada di kelurahan</t>
        </r>
      </text>
    </comment>
    <comment ref="J159" authorId="1" shapeId="0" xr:uid="{CCFD2FE5-BDDB-4B30-A8CC-D7D0F3CEA745}">
      <text>
        <r>
          <rPr>
            <b/>
            <sz val="9"/>
            <color indexed="81"/>
            <rFont val="Tahoma"/>
            <family val="2"/>
          </rPr>
          <t>HP:</t>
        </r>
        <r>
          <rPr>
            <sz val="9"/>
            <color indexed="81"/>
            <rFont val="Tahoma"/>
            <family val="2"/>
          </rPr>
          <t xml:space="preserve">
PMI 100
IDI 75
ASKLIN 15
Perwotusi 15
YKI 50
YJI 100
PPTI 15
Kota Sehat 30</t>
        </r>
      </text>
    </comment>
  </commentList>
</comments>
</file>

<file path=xl/sharedStrings.xml><?xml version="1.0" encoding="utf-8"?>
<sst xmlns="http://schemas.openxmlformats.org/spreadsheetml/2006/main" count="1522" uniqueCount="459">
  <si>
    <t>RUMUSAN RENCANA PERUBAHAN PROGRAM,KEGIATAN DAN SUB KEGIATAN PERANGKAT DAERAH</t>
  </si>
  <si>
    <t>TAHUN 2026</t>
  </si>
  <si>
    <t>DINAS KESEHATAN KOTA METRO</t>
  </si>
  <si>
    <t>SIPD</t>
  </si>
  <si>
    <t>KODE</t>
  </si>
  <si>
    <t>URUSAN/BIDANG URUSAN PEMERINTAH DAERAH DAN PROGRAM/ KEGIATAN/ SUBKEGIATAN</t>
  </si>
  <si>
    <t xml:space="preserve">INDIKATOR KINERJA PROGRAM/KEGIATAN </t>
  </si>
  <si>
    <t>Rencana 2026</t>
  </si>
  <si>
    <t>SETELAH PERUBAHAN</t>
  </si>
  <si>
    <t>DAK</t>
  </si>
  <si>
    <t>APBD</t>
  </si>
  <si>
    <t>LOKASI</t>
  </si>
  <si>
    <t xml:space="preserve">TARGET CAPAIAN KINERJA </t>
  </si>
  <si>
    <t>Kebutuhan Dana/Pagu Indikatif (APBD/DPA)</t>
  </si>
  <si>
    <t xml:space="preserve">SUMBER DANA </t>
  </si>
  <si>
    <t>Seksi</t>
  </si>
  <si>
    <t>Keterangan Tambahan</t>
  </si>
  <si>
    <t>Subbag/Timker</t>
  </si>
  <si>
    <t>Urusan Wajib Pelayanan Dasar</t>
  </si>
  <si>
    <t>02</t>
  </si>
  <si>
    <t>URUSAN PEMERINTAHAN BIDANG KESEHATAN</t>
  </si>
  <si>
    <t>01</t>
  </si>
  <si>
    <t>Program Penunjang Urusan Pemerintah Daerah Kabupaten/Kota</t>
  </si>
  <si>
    <t>Persentase Pemenuhan Jasa Penunjang dan Kepatuhan Terhadap Ketentuan Pemerintahan Daerah</t>
  </si>
  <si>
    <t xml:space="preserve">Kota Metro </t>
  </si>
  <si>
    <t>2.01</t>
  </si>
  <si>
    <t>Kegiatan Perencanaan, Penganggaran, dan Evaluasi Kinerja Perangkat Daerah</t>
  </si>
  <si>
    <t>Cakupan Pelaksanaan Kegiatan Perencanaan, Penganggaran, dan Evaluasi Kinerja Perangkat Daerah</t>
  </si>
  <si>
    <t>Kota Metro</t>
  </si>
  <si>
    <t>Penyusunan Dokumen Perencanaan Perangkat Daerah</t>
  </si>
  <si>
    <t>Jumlah Dokumen Perencanaan Perangkat Daerah</t>
  </si>
  <si>
    <t>5 dokumen</t>
  </si>
  <si>
    <t>PAD</t>
  </si>
  <si>
    <t xml:space="preserve">Subbag Program, Info dan Humas </t>
  </si>
  <si>
    <t>Koordinasi dan Penyusunan Dokumen RKA-SKPD</t>
  </si>
  <si>
    <t>Jumlah Dokumen RKA-SKPD dan Laporan Hasil Koordinasi Penyusunan Dokumen RKA-SKPD</t>
  </si>
  <si>
    <t>2 dokumen</t>
  </si>
  <si>
    <t>04</t>
  </si>
  <si>
    <t>Koordinasi dan Penyusunan Dokumen DPA SKPD</t>
  </si>
  <si>
    <t>Jumlah Dokumen DPA-SKPD dan Laporan Hasil Koordinasi Penyusunan Dokumen DPA-SKPD</t>
  </si>
  <si>
    <t>Subbag Keu dan Aset</t>
  </si>
  <si>
    <t>06</t>
  </si>
  <si>
    <t>Koordinasi dan Penyusunan Laporan Capaian Kinerja dan Ikhtisar Realisasi Kinerja SKPD</t>
  </si>
  <si>
    <t>Jumlah Laporan Capaian Kinerja dan Ikhtisar Realisasi Kinerja SKPD dan Laporan Hasil Koordinasi Penyusunan Laporan Capaian Kinerja dan Ikhtisar Realisasi Kinerja SKPD</t>
  </si>
  <si>
    <t>4 laporan</t>
  </si>
  <si>
    <t>07</t>
  </si>
  <si>
    <t>Jumlah Laporan Evaluasi Kinerja Perangkat Daerah</t>
  </si>
  <si>
    <t>1 laporan</t>
  </si>
  <si>
    <t>2.02</t>
  </si>
  <si>
    <t>Kegiatan Administrasi Keuangan Perangkat Daerah</t>
  </si>
  <si>
    <t>Cakupan Pelaksanaan Kegiatan Administrasi Keuangan Perangkat Daerah</t>
  </si>
  <si>
    <t>Penyediaan Gaji dan Tunjangan ASN</t>
  </si>
  <si>
    <t>Jumlah Orang yang Menerima Gaji dan Tunjangan ASN</t>
  </si>
  <si>
    <t>1090 orang</t>
  </si>
  <si>
    <t>DAU</t>
  </si>
  <si>
    <t>gaji 55000000000+ TPP 2804667013 + 1130 pembulatan + 1M GAJI P3K</t>
  </si>
  <si>
    <t>Penyediaan Administrasi Pelaksanaan Tugas ASN</t>
  </si>
  <si>
    <t>Jumlah Dokumen Hasil Penyediaan Administrasi Pelaksanaan Tugas ASN</t>
  </si>
  <si>
    <t>1 dokumen</t>
  </si>
  <si>
    <t>DITAMBAH 72 JT ? (3449600000+400000000+9255700+72000000)</t>
  </si>
  <si>
    <t>05</t>
  </si>
  <si>
    <t>Koordinasi dan Penyusunan Laporan Keuangan Akhir Tahun SKPD</t>
  </si>
  <si>
    <t>Jumlah Laporan Keuangan Akhir Tahun SKPD dan Laporan Hasil Koordinasi Penyusunan Laporan Keuangan Akhir Tahun SKPD</t>
  </si>
  <si>
    <t>Koordinasi dan Penyusunan Laporan Keuangan Bulanan/ Triwulanan/ Semesteran SKPD</t>
  </si>
  <si>
    <t>Jumlah Laporan Keuangan Bulanan/ Triwulanan/Semesteran SKPD dan Laporan Koordinasi Penyusunan Laporan Keuangan Bulanan/Triwulanan/ Semesteran SKPD</t>
  </si>
  <si>
    <t>2.05</t>
  </si>
  <si>
    <t>Kegiatan Administrasi Kepegawaian Perangkat Daerah</t>
  </si>
  <si>
    <t>Cakupan Pelaksanaan Kegiatan Administrasi Kepegawaian Perangkat Daerah</t>
  </si>
  <si>
    <t>.</t>
  </si>
  <si>
    <t>Koordinasi dan Pelaksanaan Sistem Informasi Kepegawaian</t>
  </si>
  <si>
    <t>Jumlah Dokumen Hasil Koordinasi dan Pelaksanaaan Sistem Informasi Kepegawaian</t>
  </si>
  <si>
    <t>Subbag KUH</t>
  </si>
  <si>
    <t>biaya instruktur senam 150000 x 40 kali = 6000000</t>
  </si>
  <si>
    <t>KUH</t>
  </si>
  <si>
    <t>Monitoring, Evaluasi, dan Penilaian Kinerja Pegawai</t>
  </si>
  <si>
    <t>Jumlah Dokumen Monitoring, Evaluasi, dan Penilaian Kinerja Pegawai</t>
  </si>
  <si>
    <t>11</t>
  </si>
  <si>
    <t>Bimbingan Teknis Implementasi Peraturan Perundang-Undangan</t>
  </si>
  <si>
    <t>Jumlah Orang yang Mengikuti Bimbingan Teknis Implementasi Peraturan Perundang-Undangan</t>
  </si>
  <si>
    <t>40 orang</t>
  </si>
  <si>
    <t>2.06</t>
  </si>
  <si>
    <t>Kegiatan Administrasi Umum Perangkat Daerah</t>
  </si>
  <si>
    <t>Cakupan Pelaksanaan Kegiatan Administrasi Umum Perangkat Daerah</t>
  </si>
  <si>
    <t>Penyediaan Komponen Instalasi Listrik/Penerangan Bangunan Kantor</t>
  </si>
  <si>
    <t>Jumlah Paket Komponen Instalasi Listrik/ Penerangan Bangunan Kantor yang Disediakan</t>
  </si>
  <si>
    <t>1 paket</t>
  </si>
  <si>
    <t>Penyediaan Bahan Logistik Kantor</t>
  </si>
  <si>
    <t>Jumlah Paket Bahan Logistik Kantor yang Disediakan</t>
  </si>
  <si>
    <t>5 paket</t>
  </si>
  <si>
    <t>Penyediaan Barang Cetakan dan Penggandaan</t>
  </si>
  <si>
    <t>Jumlah Paket Barang Cetakan dan Penggandaan yang Disediakan</t>
  </si>
  <si>
    <t>2 paket</t>
  </si>
  <si>
    <t>Penyediaan Bahan Bacaan dan Peraturan Perundang-undangan</t>
  </si>
  <si>
    <t>Jumlah Dokumen Bahan Bacaan dan Peraturan Perundang-Undangan yang Disediakan</t>
  </si>
  <si>
    <t>79 dokumen</t>
  </si>
  <si>
    <t>09</t>
  </si>
  <si>
    <t>Penyelenggaraan Rapat Koordinasi dan Konsultasi SKPD</t>
  </si>
  <si>
    <t>Jumlah Laporan Penyelenggaraan Rapat Koordinasi dan Konsultasi SKPD</t>
  </si>
  <si>
    <t>42 laporan</t>
  </si>
  <si>
    <t>10</t>
  </si>
  <si>
    <t>Penatausahaan Arsip Dinamis pada SKPD</t>
  </si>
  <si>
    <t>Jumlah Dokumen Penatausahaan Arsip Dinamis pada SKPD</t>
  </si>
  <si>
    <t>2.07</t>
  </si>
  <si>
    <t>Kegiatan Pengadaan Barang Milik Daerah Penunjang Urusan Pemerintah Daerah</t>
  </si>
  <si>
    <t>Jumlah Paket Pengadaan Barang Milik Daerah Penunjang Urusan Pemerintah Daerah</t>
  </si>
  <si>
    <t>Pengadaan Peralatan dan Mesin Lainnya</t>
  </si>
  <si>
    <t>Jumlah Unit Peralatan dan Mesin Lainnya yang Disediakan</t>
  </si>
  <si>
    <t>79 unit</t>
  </si>
  <si>
    <t>AC 2 unit 1PK utk P2 dan promkes (ssh 7016000) + Laptop 1 kesling + printer 1 ptm</t>
  </si>
  <si>
    <t>2.08</t>
  </si>
  <si>
    <t>Kegiatan Penyediaan Jasa Penunjang Urusan Pemerintahan Daerah</t>
  </si>
  <si>
    <t>Jumlah Laporan Penyediaan Jasa Penunjang Urusan Pemerintahan Daerah</t>
  </si>
  <si>
    <t>2 laporan</t>
  </si>
  <si>
    <t>Penyediaan Jasa Surat Menyurat</t>
  </si>
  <si>
    <t>Jumlah Laporan Penyediaan Jasa Surat Menyurat</t>
  </si>
  <si>
    <t>Penyediaan Jasa Komunikasi, Sumber Daya Air dan Listrik</t>
  </si>
  <si>
    <t>Jumlah Laporan Penyediaan Jasa Komunikasi, Sumber Daya Air dan Listrik yang Disediakan</t>
  </si>
  <si>
    <t>2.09</t>
  </si>
  <si>
    <t>Kegiatan Pemeliharaan Barang Milik Daerah Penunjang Urusan Pemerintahan Daerah</t>
  </si>
  <si>
    <t>Cakupan Pelaksanaan Kegiatan Pemeliharaan Barang Milik Daerah Penunjang Urusan Pemerintahan Daerah</t>
  </si>
  <si>
    <t>Penyediaan Jasa Pemeliharaan, Biaya Pemeliharaan, dan Pajak Kendaraan Perorangan Dinas atau Kendaraan Dinas Jabatan</t>
  </si>
  <si>
    <t>Jumlah Kendaraan Perorangan Dinas atau Kendaraan Dinas Jabatan yang Dipelihara dan dibayarkan Pajaknya</t>
  </si>
  <si>
    <t>1 unit</t>
  </si>
  <si>
    <t>kenaikan harga bbm dan anggaran servis kendaraan roda 2</t>
  </si>
  <si>
    <t>Penyediaan Jasa Pemeliharaan, Biaya Pemeliharaan, Pajak dan Perizinan Kendaraan Dinas Operasional atau Lapangan</t>
  </si>
  <si>
    <t>Jumlah Kendaraan Dinas Operasional atau Lapangan yang Dipelihara dan dibayarkan Pajak dan Perizinannya</t>
  </si>
  <si>
    <t>8 unit</t>
  </si>
  <si>
    <t>Pemeliharaan Peralatan dan Mesin Lainnya</t>
  </si>
  <si>
    <t>Jumlah Peralatan dan Mesin Lainnya yang Dipelihara</t>
  </si>
  <si>
    <t>3 unit</t>
  </si>
  <si>
    <t>ssh pemeliharaan genset 8jt, kulkas vaksin 2jt</t>
  </si>
  <si>
    <t>Pemeliharaan/Rehabilitasi Gedung Kantor dan Bangunan Lainnya</t>
  </si>
  <si>
    <t>Jumlah Gedung Kantor dan Bangunan Lainnya yang Dipelihara/Direhabilitasi</t>
  </si>
  <si>
    <t>rehab gedung kantor Kota Metro, ssh 214000/m2 + pemeliharaan gedung bertingkat + ANGKA ? 139.664.274  (99606300+139664274)</t>
  </si>
  <si>
    <t>SDK</t>
  </si>
  <si>
    <t>Pemeliharaan/Rehabilitasi Sarana dan Prasarana Pendukung Gedung Kantor atau Bangunan Lainnya</t>
  </si>
  <si>
    <t>Jumlah Sarana dan Prasarana Pendukung Gedung Kantor atau Bangunan Lainnya yang Dipelihara/ Direhabilitasi</t>
  </si>
  <si>
    <t>130 unit</t>
  </si>
  <si>
    <t>rehab ac, laptop, komputer, printer</t>
  </si>
  <si>
    <t>2.10</t>
  </si>
  <si>
    <t>Peningkatan Pelayanan BLUD</t>
  </si>
  <si>
    <t xml:space="preserve">Jumlah BLUD yang menyediakan pelayanan dan penunjang pelayanan </t>
  </si>
  <si>
    <t>Puskesmas Banjarsari</t>
  </si>
  <si>
    <t>Banjarsari</t>
  </si>
  <si>
    <t xml:space="preserve">1 unit kerja </t>
  </si>
  <si>
    <t>LAIN-LAIN PAD YANG SAH</t>
  </si>
  <si>
    <t>Puskesmas Metro</t>
  </si>
  <si>
    <t>Metro, Imopuro</t>
  </si>
  <si>
    <t>Puskesmas Yosomulyo</t>
  </si>
  <si>
    <t>Yosomulyo, Hadimulyo Barat, Hadimulyo Timur</t>
  </si>
  <si>
    <t>Puskesmas Ganjar Agung</t>
  </si>
  <si>
    <t>Ganjar Agung, Ganjar Asri</t>
  </si>
  <si>
    <t>Puskesmas Iringmulyo</t>
  </si>
  <si>
    <t>Iringmulyo</t>
  </si>
  <si>
    <t>Puskesmas Karangrejo</t>
  </si>
  <si>
    <t>Karangrejo</t>
  </si>
  <si>
    <t>Puskesmas Mulyojati</t>
  </si>
  <si>
    <t>Mulyojati, Mulyosari</t>
  </si>
  <si>
    <t>Puskesmas Yosodadi</t>
  </si>
  <si>
    <t>Yosodadi, Yosorejo</t>
  </si>
  <si>
    <t>Puskesmas Purwosari</t>
  </si>
  <si>
    <t>Purwosari, Purwoasri</t>
  </si>
  <si>
    <t>Puskesmas Tejo Agung</t>
  </si>
  <si>
    <t>Tejoagung, Tejosari</t>
  </si>
  <si>
    <t>Puskesmas Margorejo</t>
  </si>
  <si>
    <t>Margorejo, Margodadi, Rejomulyo, Sumbersari Bantul</t>
  </si>
  <si>
    <t>RSUD Jend. A Yani</t>
  </si>
  <si>
    <t>RSUD A. Yani</t>
  </si>
  <si>
    <t>RSUD Sumbersari Bantul</t>
  </si>
  <si>
    <t>Program Pemenuhan Upaya Kesehatan Perorangan dan Upaya Kesehatan Masyarakat</t>
  </si>
  <si>
    <t>Angka Kematian Balita per 1.000 kelahiran hidup</t>
  </si>
  <si>
    <t>Cakupan penemuan kasus TBC</t>
  </si>
  <si>
    <t>Penyediaan Fasilitas Pelayanan Kesehatan untuk UKM dan UKP Kewenangan Daerah Kabupaten/Kota</t>
  </si>
  <si>
    <t>Cakupan Pemenuhan Fasilitas Pelayanan Kesehatan untuk UKM dan UKP</t>
  </si>
  <si>
    <t>03</t>
  </si>
  <si>
    <t>Pembangunan Fasilitas Kesehatan Lainnya</t>
  </si>
  <si>
    <t>Jumlah Fasilitas Kesehatan Lainnya yang Dibangun</t>
  </si>
  <si>
    <t>13 unit</t>
  </si>
  <si>
    <t>BID. SDK</t>
  </si>
  <si>
    <t>rehab poskeskel yosorejo, iring, rejomulyo</t>
  </si>
  <si>
    <t>14</t>
  </si>
  <si>
    <t>Pengadaan Alat Kesehatan/Alat Penunjang Medik Fasilitas Pelayanan Kesehatan</t>
  </si>
  <si>
    <t>Jumlah Alat Kesehatan/Alat Penunjang Medik Fasilitas Pelayanan Kesehatan yang Disediakan</t>
  </si>
  <si>
    <t>662 unit</t>
  </si>
  <si>
    <t>Alkes PKG, alkes labkes, Alkes Puskesmas</t>
  </si>
  <si>
    <t>15</t>
  </si>
  <si>
    <t>Pengadaan dan Pemeliharaan Alat Kalibrasi</t>
  </si>
  <si>
    <t>Jumlah Penyediaan dan Pemeliharaan Alat Uji dan Kalibrasi Pada Unit Pemeliharaan Fasilitas Kesehatan Regional/Regional Maintainance Center</t>
  </si>
  <si>
    <t>145 unit</t>
  </si>
  <si>
    <t>Seksi Alkes  dan Perbekes</t>
  </si>
  <si>
    <t>Alkes  dan Perbekes</t>
  </si>
  <si>
    <t>22</t>
  </si>
  <si>
    <t>Pengembangan Rumah Sakit</t>
  </si>
  <si>
    <t>Jumlah Rumah sakit yang ditingkatkan sarana, prasarana, alat kesehatan dan SDM agar sesuai standar jenis pelayanan rumah sakit berdasarkan kelas rumah sakit yang memenuhi rasio tempat tidur terhadap jumlah penduduk minimal 1:1000 dan/atau dalam rangka peningkatan kapasitas pelayanan
rumah sakit</t>
  </si>
  <si>
    <t>Alkes RSUD Bantul</t>
  </si>
  <si>
    <t>23</t>
  </si>
  <si>
    <t>Pengadaan Obat, Bahan Habis Pakai, Bahan Medis Habis Pakai, Vaksin, Makanan dan Minuman di Fasilitas Kesehatan</t>
  </si>
  <si>
    <t>Jumlah Obat, Bahan Habis Pakai, Bahan Medis Habis Pakai, Vaksin, Makanan dan Minuman di Fasilitas Kesehatan yang disediakan</t>
  </si>
  <si>
    <t xml:space="preserve">seksi farmasi </t>
  </si>
  <si>
    <t>3730436000 DAK + 128622600 APBD + BOK BPOM 390.724.000</t>
  </si>
  <si>
    <t xml:space="preserve">farmasi </t>
  </si>
  <si>
    <t>pengadaan obat 2,5 M, BMHP, Pemusnahan obat</t>
  </si>
  <si>
    <t>24</t>
  </si>
  <si>
    <t>Pengelolaan Pelayanan Kesehatan Dasar Melalui Pendekatan Keluarga</t>
  </si>
  <si>
    <t>Jumlah Keluarga yang Sudah Dikunjungi dan Diintervensi Masalah Kesehatannya oleh Tenaga Kesehatan Puskesmas</t>
  </si>
  <si>
    <t>27.089 keluarga</t>
  </si>
  <si>
    <t>seksi P2M</t>
  </si>
  <si>
    <t>Yankes dan Tradisional</t>
  </si>
  <si>
    <t>Penyediaan Layanan Kesehatan untuk UKM dan UKP Rujukan Tingkat Daerah Kabupaten/Kota</t>
  </si>
  <si>
    <t>Cakupan Penyediaan Layanan Kesehatan untuk UKM dan UKP</t>
  </si>
  <si>
    <t>Pengelolaan Pelayanan Kesehatan Ibu Hamil</t>
  </si>
  <si>
    <t>Jumlah Ibu Hamil yang Mendapatkan Pelayanan Kesehatan Sesuai Standar</t>
  </si>
  <si>
    <t xml:space="preserve">2926 orang </t>
  </si>
  <si>
    <t>seksi Kesga dan Gizi</t>
  </si>
  <si>
    <t>usulan pengadaan buku KIA perbuku 17000, th 2023 estimasi ada 2.797 bumil</t>
  </si>
  <si>
    <t>Kesga dan Gizi</t>
  </si>
  <si>
    <t>Pengelolaan Pelayanan Kesehatan Ibu Bersalin</t>
  </si>
  <si>
    <t>Jumlah Ibu Bersalin yang Mendapatkan Pelayanan Kesehatan Sesuai Standar</t>
  </si>
  <si>
    <t>2910 orang</t>
  </si>
  <si>
    <t>pelatihan kegawatdaruratan maternal neonatal</t>
  </si>
  <si>
    <t>Pengelolaan Pelayanan Kesehatan Bayi Baru Lahir</t>
  </si>
  <si>
    <t>Jumlah Bayi Baru Lahir yang Mendapatkan Pelayanan Kesehatan Sesuai Standar</t>
  </si>
  <si>
    <t>2769 orang</t>
  </si>
  <si>
    <t>skrining hipotiroid kongenital bayi baru kahir</t>
  </si>
  <si>
    <t>Pengelolaan Pelayanan Kesehatan Balita</t>
  </si>
  <si>
    <t>Jumlah Balita yang Mendapatkan Pelayanan Kesehatan Sesuai Standar</t>
  </si>
  <si>
    <t>13696 orang</t>
  </si>
  <si>
    <t>pelatihan pelayanan kesehatan balita dan SDIDTK balita</t>
  </si>
  <si>
    <t>Pengelolaan Pelayanan Kesehatan pada Usia Pendidikan Dasar</t>
  </si>
  <si>
    <t>Jumlah Anak Usia Pendidikan Dasar yang Mendapatkan Pelayanan Kesehatan Sesuai Standar</t>
  </si>
  <si>
    <t>25476 orang</t>
  </si>
  <si>
    <t>orientasi konselor sebaya, penjaringan kesehatan, pembinaan dan pengawasan prokes di  15 sekolah</t>
  </si>
  <si>
    <t>Pengelolaan Pelayanan Kesehatan pada Usia Produktif</t>
  </si>
  <si>
    <t>Jumlah Penduduk Usia Produktif yang Mendapatkan Pelayanan
Kesehatan Sesuai Standar</t>
  </si>
  <si>
    <t>113673 orang</t>
  </si>
  <si>
    <t>posyandu remaja</t>
  </si>
  <si>
    <t>Pengelolaan Pelayanan Kesehatan pada Usia Lanjut</t>
  </si>
  <si>
    <t>Jumlah Penduduk Usia Lanjut yang Mendapatkan Pelayanan Kesehatan Sesuai Standar</t>
  </si>
  <si>
    <t>21296 orang</t>
  </si>
  <si>
    <t>susu entrasol 35jutaan</t>
  </si>
  <si>
    <t>08</t>
  </si>
  <si>
    <t>Pengelolaan Pelayanan Kesehatan Penderita Hipertensi</t>
  </si>
  <si>
    <t>Jumlah Penderita Hipertensi yang Mendapatkan Pelayanan Kesehatan Sesuai Standar</t>
  </si>
  <si>
    <t>35780 orang</t>
  </si>
  <si>
    <t>Seksi PTM dan Keswa</t>
  </si>
  <si>
    <t xml:space="preserve">tambahan hibah kjs 100 juta </t>
  </si>
  <si>
    <t>PTM dan Keswa</t>
  </si>
  <si>
    <t>Pengelolaan Pelayanan Kesehatan Penderita Diabetes Melitus</t>
  </si>
  <si>
    <t>Jumlah Penderita Diabetes Melitus yang Mendapatkan Pelayanan Kesehatan Sesuai Standar</t>
  </si>
  <si>
    <t>4244 orang</t>
  </si>
  <si>
    <t>Pengadaan posbindu Kit (6,5jt per kit) utk 22 kel</t>
  </si>
  <si>
    <t>Pengelolaan Pelayanan Kesehatan Orang dengan Gangguan Jiwa Berat</t>
  </si>
  <si>
    <t>Jumlah Orang yang Mendapatkan Pelayanan Kesehatan Orang dengan Gangguan Jiwa Berat Sesuai Standar</t>
  </si>
  <si>
    <t>302 orang</t>
  </si>
  <si>
    <t>Pengelolaan Pelayanan Kesehatan Orang Terduga Tuberkulosis</t>
  </si>
  <si>
    <t>Jumlah Orang Terduga Menderita Tuberkulosis yang Mendapatkan Pelayanan Sesuai Standar</t>
  </si>
  <si>
    <t>3284 orang</t>
  </si>
  <si>
    <t>Seksi P2M</t>
  </si>
  <si>
    <t>termasuk program kecacingan, malaria, dbd. Hepatitis dan Penyakit Infeksi Saluran Pencernaan + PPTI 15JT</t>
  </si>
  <si>
    <t>P2M</t>
  </si>
  <si>
    <t>12</t>
  </si>
  <si>
    <t>Pengelolaan Pelayanan Kesehatan Orang dengan Risiko Terinfeksi HIV</t>
  </si>
  <si>
    <t>Jumlah Orang Terduga Menderita HIV yang Mendapatkan Pelayanan Sesuai Standar</t>
  </si>
  <si>
    <t>5627 orang</t>
  </si>
  <si>
    <t>Pengelolaan Pelayanan Kesehatan bagi Penduduk Terdampak Krisis Kesehatan Akibat Bencana dan/atau Berpotensi Bencana</t>
  </si>
  <si>
    <t>Jumlah Dokumen Hasil Pengelolaan Pelayanan Kesehatan bagi Penduduk Terdampak Krisis Kesehatan Akibat Bencana dan/atau Berpotensi Bencana Sesuai Standar</t>
  </si>
  <si>
    <t xml:space="preserve">Pely. Rujukan dan Pembiayaan Kesehatan </t>
  </si>
  <si>
    <t>Pengelolaan Pelayanan Kesehatan Gizi Masyarakat</t>
  </si>
  <si>
    <t>Jumlah Dokumen Hasil Pengelolaan Pelayanan Kesehatan Gizi Masyarakat</t>
  </si>
  <si>
    <t xml:space="preserve">1 dokumen </t>
  </si>
  <si>
    <t>75600000 APBD + 47353000 BOK</t>
  </si>
  <si>
    <t>16</t>
  </si>
  <si>
    <t>Pengelolaan Pelayanan Kesehatan Kerja dan Olahraga</t>
  </si>
  <si>
    <t>Jumlah Dokumen Hasil Pengelolaan Pelayanan Kesehatan Kerja dan Olahraga</t>
  </si>
  <si>
    <t>Seksi Kesling dan kesjaor</t>
  </si>
  <si>
    <t>Kesling dan kesjaor</t>
  </si>
  <si>
    <t>17</t>
  </si>
  <si>
    <t>Pengelolaan Pelayanan Kesehatan Lingkungan</t>
  </si>
  <si>
    <t>Jumlah Dokumen Hasil Pengelolaan Pelayanan Kesehatan Lingkungan</t>
  </si>
  <si>
    <t>EHRA 30JT</t>
  </si>
  <si>
    <t>18</t>
  </si>
  <si>
    <t>Pengelolaan Pelayanan Promosi Kesehatan</t>
  </si>
  <si>
    <t>Jumlah Dokumen Hasil Pengelolaan Pelayanan Promosi Kesehatan</t>
  </si>
  <si>
    <t xml:space="preserve">Seksi promkes </t>
  </si>
  <si>
    <t>pembinaan PHBS tatanan dan UKBM, peringatan CTPS, lomba kader</t>
  </si>
  <si>
    <t xml:space="preserve">promkes </t>
  </si>
  <si>
    <t>19</t>
  </si>
  <si>
    <t>Pengelolaan Pelayanan Kesehatan Tradisional, Akupuntur, Asuhan Mandiri, dan Tradisional Lainnya</t>
  </si>
  <si>
    <t>Jumlah Dokumen Hasil Pengelolaan Pelayanan Kesehatan Tradisional, Akupuntur, Asuhan Mandiri dan Tradisional Lainnya</t>
  </si>
  <si>
    <t>20</t>
  </si>
  <si>
    <t>Pengelolaan Surveilans Kesehatan</t>
  </si>
  <si>
    <t>Jumlah Dokumen Hasil Pengelolaan Surveilans Kesehatan</t>
  </si>
  <si>
    <t>Seksi Surveilans</t>
  </si>
  <si>
    <t>Surveilans</t>
  </si>
  <si>
    <t>Pengelolaan Pelayanan Kesehatan Jiwa dan NAPZA</t>
  </si>
  <si>
    <t>Jumlah Penyalahguna NAPZA yang Mendapatkan Pelayanan Kesehatan</t>
  </si>
  <si>
    <t>56 orang</t>
  </si>
  <si>
    <t>25</t>
  </si>
  <si>
    <t>Pelayanan Kesehatan Penyakit Menular dan Tidak Menular</t>
  </si>
  <si>
    <t>Jumlah Dokumen Hasil Pelayanan Kesehatan Penyakit Menular dan Tidak Menular</t>
  </si>
  <si>
    <t>BID. P2</t>
  </si>
  <si>
    <t>26</t>
  </si>
  <si>
    <t>Pengelolaan Jaminan Kesehatan Masyarakat</t>
  </si>
  <si>
    <t>Jumlah Dokumen Hasil Pengelolaan Jaminan Kesehatan Masyarakat</t>
  </si>
  <si>
    <t xml:space="preserve">PAD </t>
  </si>
  <si>
    <t xml:space="preserve">Seksi Pely. Rujukan dan Pembiayaan Kesehatan </t>
  </si>
  <si>
    <t>estimasi target peserta jkn 98% + APBD 80839200</t>
  </si>
  <si>
    <t>27</t>
  </si>
  <si>
    <t>Deteksi Dini Penyalahgunaan NAPZA di Fasyankes dan Sekolah</t>
  </si>
  <si>
    <t>Jumlah Orang yang Menerima Layanan Deteksi Dini Penyalahgunaan NAPZA di Fasilitas Pelayanan Kesehatan (Fasyankes) dan Sekolah</t>
  </si>
  <si>
    <t>10.700 orang</t>
  </si>
  <si>
    <t>29</t>
  </si>
  <si>
    <t>Penyelenggaraan Kabupaten/Kota Sehat</t>
  </si>
  <si>
    <t>Jumlah Dokumen Hasil Penyelenggaraan Kabupaten/Kota Sehat</t>
  </si>
  <si>
    <t>termasuk hibah forum kota sehat 15jt</t>
  </si>
  <si>
    <t>30</t>
  </si>
  <si>
    <t>Penyediaan Telemedicine di Fasilitas Pelayanan Kesehatan</t>
  </si>
  <si>
    <t>Jumlah Fasilitas Pelayanan Kesehatan (Fasyankes) yang Melayani Konsultasi Jarak Jauh antar Fasyankes Melalui Pelayanan Telemedicine untuk Mendapatkan Akses Pelayanan Kesehatan yang Berkualitas</t>
  </si>
  <si>
    <t>telemedicine program nasional</t>
  </si>
  <si>
    <t>32</t>
  </si>
  <si>
    <t>Operasional Pelayanan Rumah Sakit</t>
  </si>
  <si>
    <t>Operasional Pelayanan Rumah Sakit - RSUD Sumbersari Bantul</t>
  </si>
  <si>
    <t xml:space="preserve">Jumlah dokumen operasional pelayanan Rumah Sakit </t>
  </si>
  <si>
    <t xml:space="preserve">Operasional Pelayanan Rumah Sakit - RSUD A. Yani </t>
  </si>
  <si>
    <t xml:space="preserve">RSUD A. Yani </t>
  </si>
  <si>
    <t>33</t>
  </si>
  <si>
    <t>Operasional Pelayanan Puskesmas</t>
  </si>
  <si>
    <t>DAK NONFISIK</t>
  </si>
  <si>
    <t>Jumlah dokumen operasional pelayanan puskesmas</t>
  </si>
  <si>
    <t>34</t>
  </si>
  <si>
    <t>Operasional Pelayanan Fasilitas Kesehatan Lainnya</t>
  </si>
  <si>
    <t xml:space="preserve">Jumlah dokumen operasional pelayanan fasilitas kesehatan lainnya </t>
  </si>
  <si>
    <t>35</t>
  </si>
  <si>
    <t>Pelaksanaan Akreditasi Fasilitas Kesehatan di Kabupaten/Kota</t>
  </si>
  <si>
    <t>Jumlah Fasilitas Kesehatan yang terakreditasi di Kabupaten/Kota</t>
  </si>
  <si>
    <t>44 unit</t>
  </si>
  <si>
    <t xml:space="preserve">Mutu Perizinan </t>
  </si>
  <si>
    <t>38</t>
  </si>
  <si>
    <t>Penyediaan dan Pengelolaan Sistem Penanganan Gawat Darurat Terpadu (SPGDT)</t>
  </si>
  <si>
    <t>Jumlah Public Safety Center (PSC 119) Tersediaan, Terkelolaan dan Terintegrasi Dengan Rumah Sakit Dalam Satu Sistem Penanganan Gawat Darurat Terpadu (SPGDT)</t>
  </si>
  <si>
    <t xml:space="preserve">Seksi Mutu Perizinan </t>
  </si>
  <si>
    <t>monev mutu pasca akreditasi</t>
  </si>
  <si>
    <t>46</t>
  </si>
  <si>
    <t>Pengelolaan upaya kesehatan Ibu dan Anak</t>
  </si>
  <si>
    <t>Jumlah dokumen hasil pengelolaan upaya kesehatan ibu dan anak</t>
  </si>
  <si>
    <t>2.03</t>
  </si>
  <si>
    <t>Penyelenggaraan Sistem Informasi Kesehatan secara Terintegrasi</t>
  </si>
  <si>
    <t>Jumlah Dokumen Penyelenggaraan Sistem Informasi Kesehatan secara Terintegrasi</t>
  </si>
  <si>
    <t>Pengelolaan Sistem Informasi Kesehatan</t>
  </si>
  <si>
    <t>Jumlah Dokumen Hasil Pengelolaan Sistem Informasi Kesehatan</t>
  </si>
  <si>
    <t>anggaran internet kurangi 13.320.000</t>
  </si>
  <si>
    <t>2.04</t>
  </si>
  <si>
    <t>Penerbitan Izin Rumah Sakit Kelas C dan D serta Fasilitas Pelayanan Kesehatan  Tingkat Daerah Kabupaten/Kota</t>
  </si>
  <si>
    <t>Persentase Rumah Sakit Kelas C, D dan Fasilitas Pelayanan Kesehatan yang Memiliki Izin</t>
  </si>
  <si>
    <t>Peningkatan Tata Kelola Rumah Sakit dan Fasilitas Pelayanan Kesehatan Tingkat Daerah Kabupaten/Kota</t>
  </si>
  <si>
    <t>Jumlah Rumah Sakit dan Fasilitas Pelayanan Kesehatan Tingkat Daerah Kabupaten/Kota yang Melakukan Peningkatan Tata Kelola Sesuai Standar</t>
  </si>
  <si>
    <t>25 unit</t>
  </si>
  <si>
    <t>Seksi Yankes dan Tradisional</t>
  </si>
  <si>
    <t>termasuk hibah PMI 100jt + hibah asklin 15jt + hibah perwotusi 15jt</t>
  </si>
  <si>
    <t>perwitusi</t>
  </si>
  <si>
    <t>Peningkatan Mutu Pelayanan Fasilitas Kesehatan</t>
  </si>
  <si>
    <t>Jumlah Fasilitas Kesehatan yang Dilakukan Pengukuran Indikator Nasional Mutu (INM) Pelayanan Kesehatan</t>
  </si>
  <si>
    <t>99 unit</t>
  </si>
  <si>
    <t>faskes yg mengajukan perizinan harus disurvei</t>
  </si>
  <si>
    <t>asklin</t>
  </si>
  <si>
    <t>Penyiapan Perumusan dan Pelaksanaan Pelayanan Kesehatan Rujukan</t>
  </si>
  <si>
    <t>Jumlah Dokumen Hasil Penyiapan Perumusan dan Pelaksanaan Pelayanan Kesehatan Rujukan</t>
  </si>
  <si>
    <t>pelayanan telemedicine USG --&gt; menduukung AKI AKB (program nasional juga)</t>
  </si>
  <si>
    <t>idi</t>
  </si>
  <si>
    <t>PROGRAM PENINGKATAN KAPASITAS SUMBER DAYA MANUSIA KESEHATAN</t>
  </si>
  <si>
    <t>Persentase Puskesmas dengan Jenis Tenaga Medis dan Tenaga Kesehatan Sesuai Standar</t>
  </si>
  <si>
    <t>pmi</t>
  </si>
  <si>
    <t>Perencanaan Kebutuhan dan Pendayagunaan Sumberdaya Manusia Kesehatan untuk UKP dan UKM di Wilayah Kabupaten/Kota</t>
  </si>
  <si>
    <t xml:space="preserve">Jumlah Dokumen Perencanaan Kebutuhan dan Pendayagunaan Sumber Daya Manusia Kesehatan </t>
  </si>
  <si>
    <t>Perencanaan dan Distribusi serta Pemerataan Sumber Daya Manusia Kesehatan</t>
  </si>
  <si>
    <t>Jumlah dokumen hasil Perencanaan dan Distribusi serta Pemerataan Sumber Daya Manusia Kesehatan</t>
  </si>
  <si>
    <t>Seksi SDMK</t>
  </si>
  <si>
    <t>penyusunan perencanaan kebutuhan SDMK dan dokumen deskripsi renbut</t>
  </si>
  <si>
    <t>SDMK</t>
  </si>
  <si>
    <t>Pembinaan dan Pengawasan Sumber Daya Manusia Kesehatan</t>
  </si>
  <si>
    <t>Jumlah dokumen hasil Pembinaan dan Pengawasan Sumber Daya Manusia Kesehatan</t>
  </si>
  <si>
    <t>kegiatan penilaian angka kredit jabfung</t>
  </si>
  <si>
    <t>Pengembangan Mutu dan Peningkatan Kompetensi Teknis Sumber Daya Manusia Kesehatan Tingkat Daerah Kabupaten/Kota</t>
  </si>
  <si>
    <t>Cakupan Pengembangan Mutu dan Peningkatan Kompetensi Teknis Sumber Daya Manusia Kesehatan</t>
  </si>
  <si>
    <t xml:space="preserve">Jumlah Sumber Daya Manusia Kesehatan Tingkat Daerah Kabupaten/Kota yang ditingkatkan mutu dan kompetensinya </t>
  </si>
  <si>
    <t>160 orang</t>
  </si>
  <si>
    <t>17 jabfung kesehatan harus dilakukan ukom (sebelumnya hanya 6 jabfung wajib ukom)</t>
  </si>
  <si>
    <t>Program Sediaan Farmasi, Alat Kesehatan, dan Makanan Minuman</t>
  </si>
  <si>
    <t>Persentase Puskesmas dengan Ketersediaan Obat Esensial dan Vaksin IRL</t>
  </si>
  <si>
    <t>Penerbitan Sertifikat Produksi Pangan Industri Rumah Tangga dan Nomor P-IRT sebagai Izin Produksi, untuk Produk Makanan Minuman Tertentu yang dapat Diproduksi oleh Industri Rumah Tangga</t>
  </si>
  <si>
    <t>Jumlah Dokumen Penerbitan Sertifikat Produksi Pangan Industri Rumah Tangga dan Nomor P-IRT sebagai Izin Produksi, untuk Produk Makanan Minuman Tertentu yang dapat Diproduksi oleh Industri Rumah Tangga</t>
  </si>
  <si>
    <t>Pengendalian dan Pengawasan serta Tindak Lanjut Pengawasan Sertifikat Produksi Pangan Industri Rumah Tangga dan Nomor P-IRT Sebagai Izin Produksi, untuk Produk Makanan Minuman Tertentu yang dapat Diproduksi oleh Industri Rumah Tangga</t>
  </si>
  <si>
    <t>Jumlah dokumen hasil Pengendalian dan Pengawasan serta Tindak Lanjut Pengawasan Sertifikat Produksi Pangan Industri Rumah Tangga dan Nomor P-IRT Sebagai Izin Produksi, untuk Produk Makanan Minuman Tertentu yang dapat Diproduksi oleh Industri Rumah Tangga</t>
  </si>
  <si>
    <t>seksi Mutu Perizinan</t>
  </si>
  <si>
    <t>penerbitan sertifikat 110 PIRT dan pengawasan 60 sarana</t>
  </si>
  <si>
    <t>Mutu Perizinan</t>
  </si>
  <si>
    <t>Penerbitan Stiker Pembinaan Pada Makanan Jajanan dan Sentra Makanan Jajanan</t>
  </si>
  <si>
    <t>Jumlah Dokumen Penerbitan Stiker Pembinaan pada Makanan Jajanan dan Sentra Makanan Jajanan</t>
  </si>
  <si>
    <t>Pengendalian dan Pengawasan Serta Tindak Lanjut Penerbitan Stiker Pembinaan Pada Makanan Jajanan dan Sentra makanan Jajanan</t>
  </si>
  <si>
    <t>Jumlah Dokumen Hasil Pengendalian dan Pengawasan Serta Tindak Lanjut Penerbitan Stiker Pembinaan Pada Makanan Jajanan dan Sentra Makanan Jajanan</t>
  </si>
  <si>
    <t>1 Dokumen</t>
  </si>
  <si>
    <t>Pemeriksaan dan Tindak Lanjut Hasil Pemeriksaan Post Market pada Produksi dan Produk Makanan Minuman Industri Rumah Tangga</t>
  </si>
  <si>
    <t>Cakupan Pemeriksaan dan Tindak Lanjut Hasil Pemeriksaan Post Market pada Produksi dan Produk Makanan Minuman Industri Rumah Tangga</t>
  </si>
  <si>
    <t>Pemeriksaan Post Market pada Produk Makanan-Minuman Industri Rumah Tangga yang Beredar dan Pengawasan serta Tindak Lanjut Pengawasan</t>
  </si>
  <si>
    <t xml:space="preserve">Jumlah produk dan sarana produksi makanan minuman industri rumah tangga beredar yang dilakukan pemeriksaan post market dalam rangka tindak lanjut pemeriksaan </t>
  </si>
  <si>
    <t xml:space="preserve"> 45 unit</t>
  </si>
  <si>
    <t xml:space="preserve">Seksi Farmasi </t>
  </si>
  <si>
    <t xml:space="preserve">Farmasi </t>
  </si>
  <si>
    <t>Program Pemberdayaan Masyarakat Bidang Kesehatan</t>
  </si>
  <si>
    <t>Persentase Masyarakat Bidang Kesehatan yang Diberdayakan</t>
  </si>
  <si>
    <t>Advokasi, Pemberdayaan, Kemitraan, Peningkatan Peran serta Masyarakat dan Lintas Sektor Tingkat Daerah Kabupaten/Kota</t>
  </si>
  <si>
    <t>Jumlah Dokumen Advokasi, Pemberdayaan, Kemitraan, Peningkatan Peran serta Masyarakat dan Lintas Sektor</t>
  </si>
  <si>
    <t>Peningkatan Upaya Promosi Kesehatan, Advokasi, Kemitraan dan Pemberdayaan Masyarakat</t>
  </si>
  <si>
    <t>Jumlah dokumen hasil upaya   Promosi Kesehatan, Advokasi, Kemitraan dan Pemberdayaan Masyarakat</t>
  </si>
  <si>
    <t xml:space="preserve">insentif kader poskeskel, jumantik, dll + operasional posyandu + poskeskel </t>
  </si>
  <si>
    <t>Pelaksanaan Sehat dalam rangka Promotif Preventif Tingkat Daerah Kabupaten/Kota</t>
  </si>
  <si>
    <t>Cakupan Pelaksanaan Sehat dalam rangka Promotif Preventif Tingkat Daerah Kabupaten/Kota</t>
  </si>
  <si>
    <t>Penyelenggaraan Promosi Kesehatan dan Gerakan Hidup Bersih dan Sehat</t>
  </si>
  <si>
    <t>Jumlah dokumen hasil Penyelenggaraan Promosi Kesehatan dan Gerakan Hidup Bersih dan Sehat</t>
  </si>
  <si>
    <t>lomba kesrak pkk-kb-kesehatan</t>
  </si>
  <si>
    <t>Penumbuhan Kesadaran Keluarga dalam Peningkatan Derajat Kesehatan Keluarga dan Lingkungan dengan Menerapkan Perilaku Hidup Bersih dan Sehat</t>
  </si>
  <si>
    <t>Jumlah Keluarga yang mengikuti pertumbuhan kesadaran keluarga dalam peningkatan derajat kesehatan keluarga dan lingkungan dengan menerapkan perilaku hidup bersih dan sehat</t>
  </si>
  <si>
    <t>30 keluarga</t>
  </si>
  <si>
    <t>Pengembangan dan Pelaksanaan Upaya Kesehatan Bersumber Daya Masyarakat (UKBM) Tingkat Daerah Kabupaten/Kota</t>
  </si>
  <si>
    <t xml:space="preserve">Jumlah Dokumen Pengembangan dan Pelaksanaan Upaya Kesehatan Bersumber Daya Masyarakat (UKBM) </t>
  </si>
  <si>
    <t>insentif 940 kader posyandu balita + 220 kader posyandu lansia</t>
  </si>
  <si>
    <t xml:space="preserve"> </t>
  </si>
  <si>
    <t>Bimbingan Teknis dan Supervisi Pengembangan dan Pelaksanaan Upaya Kesehatan Bersumber Daya Masyarakat (UKBM)</t>
  </si>
  <si>
    <t>Jumlah Dokumen Hasil Bimbingan Teknis dan Supervisi Upaya Kesehatan Bersumber Daya Masyarakat (UKBM)</t>
  </si>
  <si>
    <t>insentif atk dll</t>
  </si>
  <si>
    <t>Gaji</t>
  </si>
  <si>
    <t>THL</t>
  </si>
  <si>
    <t>Hibah Uang</t>
  </si>
  <si>
    <t>Listrik/telepon</t>
  </si>
  <si>
    <t>DAK Fisik</t>
  </si>
  <si>
    <t>Pemeliharaan &amp; pajak kendaraan</t>
  </si>
  <si>
    <t>DAK Nonfisik</t>
  </si>
  <si>
    <t>BLUD</t>
  </si>
  <si>
    <t>Tambahan operasional UPTD</t>
  </si>
  <si>
    <t>RSUD Sumbersari</t>
  </si>
  <si>
    <t>RSUD Ahmad Yani</t>
  </si>
  <si>
    <t>Puskesmas</t>
  </si>
  <si>
    <t>BPJS Kesehatan PB Pemda</t>
  </si>
  <si>
    <t>Pengadaan Obat BMHP</t>
  </si>
  <si>
    <t>BLUD RSUD</t>
  </si>
  <si>
    <t>BLUD Puskesmas</t>
  </si>
  <si>
    <t>Penguatan Laboratorium Kesehatan Masyarakat (Pembangunan baru)</t>
  </si>
  <si>
    <t>Penguatan RS daerah (RSUD Sumbersari)</t>
  </si>
  <si>
    <t>Dinkes</t>
  </si>
  <si>
    <t>POM</t>
  </si>
  <si>
    <t>Program Kegiatan</t>
  </si>
  <si>
    <t>Rehab Puskesmas, Pustu, Poskeskel, Posyandu</t>
  </si>
  <si>
    <t>Rehab Dinkes</t>
  </si>
  <si>
    <t>Pengadaan peralatan &amp; mesin</t>
  </si>
  <si>
    <t>Insentif + Operasional Kader</t>
  </si>
  <si>
    <t>Program Peningkatan Kapasitas Sumber Daya Manusia Kesehatan</t>
  </si>
  <si>
    <t>Total</t>
  </si>
  <si>
    <t>PAGU FIX</t>
  </si>
  <si>
    <t>selisish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</si>
</sst>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64" formatCode="_-* #,##0_-;\-* #,##0_-;_-* &quot;-&quot;_-;_-@_-"/>
    <numFmt numFmtId="165" formatCode="_-* #,##0.00_-;\-* #,##0.00_-;_-* &quot;-&quot;??_-;_-@_-"/>
    <numFmt numFmtId="166" formatCode="_-* #,##0_-;\-* #,##0_-;_-* &quot;-&quot;??_-;_-@_-"/>
  </numFmts>
  <fonts count="44" x14ac:knownFonts="1">
    <font>
      <sz val="10"/>
      <color rgb="FF000000"/>
      <name val="Times New Roman"/>
      <charset val="204"/>
    </font>
    <font>
      <sz val="11"/>
      <color theme="1"/>
      <name val="Calibri"/>
      <family val="2"/>
      <scheme val="minor"/>
    </font>
    <font>
      <b/>
      <sz val="14"/>
      <color theme="1"/>
      <name val="Calibri Light"/>
      <family val="1"/>
      <scheme val="major"/>
    </font>
    <font>
      <sz val="10"/>
      <name val="Calibri Light"/>
      <family val="1"/>
      <scheme val="major"/>
    </font>
    <font>
      <sz val="10"/>
      <color rgb="FF000000"/>
      <name val="Times New Roman"/>
      <family val="1"/>
    </font>
    <font>
      <b/>
      <sz val="10"/>
      <color theme="1"/>
      <name val="Calibri Light"/>
      <family val="1"/>
      <scheme val="major"/>
    </font>
    <font>
      <b/>
      <sz val="14"/>
      <name val="Calibri Light"/>
      <family val="1"/>
      <scheme val="major"/>
    </font>
    <font>
      <b/>
      <sz val="10"/>
      <name val="Calibri Light"/>
      <family val="1"/>
      <scheme val="major"/>
    </font>
    <font>
      <sz val="12"/>
      <name val="Calibri Light"/>
      <family val="1"/>
      <scheme val="major"/>
    </font>
    <font>
      <sz val="18"/>
      <name val="Calibri Light"/>
      <family val="1"/>
      <scheme val="major"/>
    </font>
    <font>
      <sz val="14"/>
      <name val="Calibri Light"/>
      <family val="1"/>
      <scheme val="major"/>
    </font>
    <font>
      <sz val="14"/>
      <color rgb="FF181C32"/>
      <name val="Roboto"/>
    </font>
    <font>
      <b/>
      <sz val="14"/>
      <color theme="0"/>
      <name val="Calibri Light"/>
      <family val="1"/>
      <scheme val="major"/>
    </font>
    <font>
      <sz val="14"/>
      <color theme="0"/>
      <name val="Calibri Light"/>
      <family val="1"/>
      <scheme val="major"/>
    </font>
    <font>
      <b/>
      <sz val="10"/>
      <name val="Calibri Light"/>
      <family val="2"/>
      <scheme val="major"/>
    </font>
    <font>
      <b/>
      <i/>
      <sz val="14"/>
      <name val="Calibri Light"/>
      <family val="1"/>
      <scheme val="major"/>
    </font>
    <font>
      <i/>
      <sz val="9"/>
      <name val="Calibri Light"/>
      <family val="1"/>
      <scheme val="major"/>
    </font>
    <font>
      <b/>
      <i/>
      <sz val="9"/>
      <name val="Calibri Light"/>
      <family val="1"/>
      <scheme val="major"/>
    </font>
    <font>
      <b/>
      <sz val="16"/>
      <name val="Calibri Light"/>
      <family val="2"/>
      <scheme val="major"/>
    </font>
    <font>
      <sz val="15"/>
      <color rgb="FF005F94"/>
      <name val="Roboto"/>
    </font>
    <font>
      <sz val="16"/>
      <name val="Calibri Light"/>
      <family val="1"/>
      <scheme val="major"/>
    </font>
    <font>
      <sz val="22"/>
      <name val="Calibri Light"/>
      <family val="1"/>
      <scheme val="major"/>
    </font>
    <font>
      <sz val="11"/>
      <name val="Calibri Light"/>
      <family val="2"/>
      <scheme val="major"/>
    </font>
    <font>
      <sz val="11"/>
      <name val="Calibri Light"/>
      <family val="1"/>
      <scheme val="major"/>
    </font>
    <font>
      <b/>
      <sz val="14"/>
      <name val="Calibri Light"/>
      <family val="2"/>
      <scheme val="major"/>
    </font>
    <font>
      <sz val="16"/>
      <name val="Calibri Light"/>
      <family val="2"/>
      <scheme val="major"/>
    </font>
    <font>
      <sz val="11"/>
      <color indexed="8"/>
      <name val="Calibri"/>
      <family val="2"/>
      <charset val="1"/>
    </font>
    <font>
      <sz val="14"/>
      <name val="Calibri Light"/>
      <family val="2"/>
      <scheme val="major"/>
    </font>
    <font>
      <sz val="10"/>
      <color theme="1"/>
      <name val="Calibri Light"/>
      <family val="1"/>
      <scheme val="major"/>
    </font>
    <font>
      <sz val="9"/>
      <name val="Calibri Light"/>
      <family val="1"/>
      <scheme val="major"/>
    </font>
    <font>
      <b/>
      <sz val="11"/>
      <name val="Calibri Light"/>
      <family val="1"/>
      <scheme val="major"/>
    </font>
    <font>
      <b/>
      <sz val="20"/>
      <name val="Calibri Light"/>
      <family val="1"/>
      <scheme val="major"/>
    </font>
    <font>
      <sz val="20"/>
      <name val="Calibri Light"/>
      <family val="1"/>
      <scheme val="major"/>
    </font>
    <font>
      <sz val="10"/>
      <name val="Calibri Light"/>
      <family val="2"/>
      <scheme val="major"/>
    </font>
    <font>
      <b/>
      <sz val="12"/>
      <name val="Calibri Light"/>
      <family val="1"/>
      <scheme val="major"/>
    </font>
    <font>
      <sz val="10"/>
      <color rgb="FF000000"/>
      <name val="Calibri Light"/>
      <family val="2"/>
      <scheme val="major"/>
    </font>
    <font>
      <sz val="10"/>
      <color theme="1"/>
      <name val="Calibri Light"/>
      <family val="2"/>
      <scheme val="major"/>
    </font>
    <font>
      <sz val="14"/>
      <color rgb="FFF44336"/>
      <name val="Segoe UI"/>
      <family val="2"/>
    </font>
    <font>
      <sz val="14"/>
      <color rgb="FF4CAF50"/>
      <name val="Segoe UI"/>
      <family val="2"/>
    </font>
    <font>
      <sz val="10"/>
      <color rgb="FFFF0000"/>
      <name val="Calibri Light"/>
      <family val="2"/>
      <scheme val="major"/>
    </font>
    <font>
      <b/>
      <sz val="9"/>
      <color indexed="81"/>
      <name val="Tahoma"/>
      <family val="2"/>
    </font>
    <font>
      <sz val="9"/>
      <color indexed="81"/>
      <name val="Tahoma"/>
      <family val="2"/>
    </font>
    <font>
      <b/>
      <sz val="10"/>
      <color rgb="FF000000"/>
      <name val="Tahoma"/>
      <family val="2"/>
    </font>
    <font>
      <sz val="10"/>
      <color rgb="FF000000"/>
      <name val="Tahoma"/>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s>
  <cellStyleXfs count="8">
    <xf numFmtId="0" fontId="0" fillId="0" borderId="0"/>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 fillId="0" borderId="0"/>
    <xf numFmtId="0" fontId="4" fillId="0" borderId="0"/>
    <xf numFmtId="0" fontId="26" fillId="0" borderId="0"/>
    <xf numFmtId="0" fontId="4" fillId="0" borderId="0"/>
  </cellStyleXfs>
  <cellXfs count="389">
    <xf numFmtId="0" fontId="0" fillId="0" borderId="0" xfId="0"/>
    <xf numFmtId="0" fontId="3" fillId="0" borderId="2" xfId="0" applyFont="1" applyBorder="1" applyAlignment="1">
      <alignment vertical="top"/>
    </xf>
    <xf numFmtId="0" fontId="3" fillId="0" borderId="2" xfId="0" applyFont="1" applyBorder="1" applyAlignment="1">
      <alignment horizontal="left" vertical="top"/>
    </xf>
    <xf numFmtId="164" fontId="3" fillId="0" borderId="2" xfId="2" applyFont="1" applyFill="1" applyBorder="1"/>
    <xf numFmtId="3" fontId="5" fillId="0" borderId="2" xfId="4" applyNumberFormat="1" applyFont="1" applyBorder="1" applyAlignment="1">
      <alignment vertical="center"/>
    </xf>
    <xf numFmtId="3" fontId="5" fillId="0" borderId="3" xfId="4" applyNumberFormat="1" applyFont="1" applyBorder="1" applyAlignment="1">
      <alignment vertical="center"/>
    </xf>
    <xf numFmtId="3" fontId="5" fillId="0" borderId="0" xfId="4" applyNumberFormat="1" applyFont="1" applyAlignment="1">
      <alignment vertical="center"/>
    </xf>
    <xf numFmtId="3" fontId="5" fillId="0" borderId="0" xfId="4" applyNumberFormat="1" applyFont="1"/>
    <xf numFmtId="0" fontId="5" fillId="0" borderId="0" xfId="4" applyFont="1"/>
    <xf numFmtId="0" fontId="3" fillId="0" borderId="0" xfId="0" applyFont="1"/>
    <xf numFmtId="0" fontId="2" fillId="0" borderId="0" xfId="4" applyFont="1"/>
    <xf numFmtId="3" fontId="5" fillId="0" borderId="5" xfId="4" applyNumberFormat="1" applyFont="1" applyBorder="1" applyAlignment="1">
      <alignment vertical="center"/>
    </xf>
    <xf numFmtId="164" fontId="7" fillId="0" borderId="0" xfId="0" applyNumberFormat="1" applyFont="1" applyAlignment="1">
      <alignment vertical="top"/>
    </xf>
    <xf numFmtId="0" fontId="7" fillId="0" borderId="0" xfId="0" applyFont="1" applyAlignment="1">
      <alignment horizontal="left" vertical="top"/>
    </xf>
    <xf numFmtId="164" fontId="7" fillId="0" borderId="0" xfId="2" applyFont="1" applyFill="1" applyBorder="1"/>
    <xf numFmtId="3" fontId="3" fillId="0" borderId="0" xfId="0" applyNumberFormat="1" applyFont="1" applyAlignment="1">
      <alignment vertical="center"/>
    </xf>
    <xf numFmtId="3" fontId="3" fillId="0" borderId="5" xfId="0" applyNumberFormat="1" applyFont="1" applyBorder="1" applyAlignment="1">
      <alignment vertical="center"/>
    </xf>
    <xf numFmtId="3" fontId="3" fillId="0" borderId="0" xfId="0" applyNumberFormat="1" applyFont="1"/>
    <xf numFmtId="3" fontId="8" fillId="2" borderId="0" xfId="0" applyNumberFormat="1" applyFont="1" applyFill="1"/>
    <xf numFmtId="3" fontId="9" fillId="3" borderId="0" xfId="0" applyNumberFormat="1" applyFont="1" applyFill="1"/>
    <xf numFmtId="0" fontId="6" fillId="0" borderId="4" xfId="0" applyFont="1" applyBorder="1"/>
    <xf numFmtId="0" fontId="10" fillId="0" borderId="0" xfId="0" applyFont="1" applyAlignment="1">
      <alignment vertical="top" wrapText="1"/>
    </xf>
    <xf numFmtId="0" fontId="11" fillId="0" borderId="0" xfId="0" applyFont="1"/>
    <xf numFmtId="0" fontId="6" fillId="0" borderId="0" xfId="0" applyFont="1" applyAlignment="1">
      <alignment horizontal="center"/>
    </xf>
    <xf numFmtId="0" fontId="6" fillId="0" borderId="0" xfId="0" applyFont="1" applyAlignment="1">
      <alignment horizontal="center" vertical="center"/>
    </xf>
    <xf numFmtId="0" fontId="12" fillId="0" borderId="0" xfId="0" applyFont="1" applyAlignment="1">
      <alignment horizontal="center" vertical="center"/>
    </xf>
    <xf numFmtId="3" fontId="12" fillId="0" borderId="0" xfId="0" applyNumberFormat="1" applyFont="1" applyAlignment="1">
      <alignment horizontal="center" vertical="center"/>
    </xf>
    <xf numFmtId="3" fontId="13" fillId="0" borderId="0" xfId="0" applyNumberFormat="1" applyFont="1" applyAlignment="1">
      <alignment vertical="center"/>
    </xf>
    <xf numFmtId="0" fontId="7" fillId="0" borderId="0" xfId="0" applyFont="1" applyAlignment="1">
      <alignment vertical="top"/>
    </xf>
    <xf numFmtId="0" fontId="3" fillId="0" borderId="6" xfId="0" applyFont="1" applyBorder="1" applyAlignment="1">
      <alignment vertical="top" wrapText="1"/>
    </xf>
    <xf numFmtId="0" fontId="3" fillId="0" borderId="0" xfId="0" applyFont="1" applyAlignment="1">
      <alignment horizontal="left" vertical="top" wrapText="1"/>
    </xf>
    <xf numFmtId="0" fontId="7" fillId="0" borderId="7" xfId="5" applyFont="1" applyBorder="1" applyAlignment="1">
      <alignment vertical="top" wrapText="1"/>
    </xf>
    <xf numFmtId="3" fontId="14" fillId="0" borderId="6" xfId="0" applyNumberFormat="1" applyFont="1" applyBorder="1" applyAlignment="1">
      <alignment horizontal="center" vertical="center"/>
    </xf>
    <xf numFmtId="3" fontId="14" fillId="0" borderId="0" xfId="0" applyNumberFormat="1" applyFont="1" applyAlignment="1">
      <alignment horizontal="center" vertical="center"/>
    </xf>
    <xf numFmtId="3" fontId="3" fillId="2" borderId="0" xfId="0" applyNumberFormat="1" applyFont="1" applyFill="1"/>
    <xf numFmtId="3" fontId="10" fillId="0" borderId="0" xfId="0" applyNumberFormat="1" applyFont="1"/>
    <xf numFmtId="0" fontId="6" fillId="0" borderId="10" xfId="0" applyFont="1" applyBorder="1" applyAlignment="1">
      <alignment horizontal="center" vertical="center" wrapText="1"/>
    </xf>
    <xf numFmtId="41" fontId="3" fillId="0" borderId="10" xfId="0" applyNumberFormat="1" applyFont="1" applyBorder="1" applyAlignment="1">
      <alignment vertical="top" wrapText="1"/>
    </xf>
    <xf numFmtId="41" fontId="3" fillId="0" borderId="0" xfId="0" applyNumberFormat="1" applyFont="1" applyAlignment="1">
      <alignment horizontal="left" vertical="center" wrapText="1"/>
    </xf>
    <xf numFmtId="0" fontId="7" fillId="0" borderId="1" xfId="0" applyFont="1" applyBorder="1" applyAlignment="1">
      <alignment horizontal="center" vertical="top" wrapText="1"/>
    </xf>
    <xf numFmtId="3" fontId="3" fillId="0" borderId="6" xfId="0" applyNumberFormat="1" applyFont="1" applyBorder="1" applyAlignment="1">
      <alignment vertical="center"/>
    </xf>
    <xf numFmtId="3" fontId="3" fillId="4" borderId="0" xfId="0" applyNumberFormat="1" applyFont="1" applyFill="1"/>
    <xf numFmtId="0" fontId="15" fillId="0" borderId="6" xfId="0" applyFont="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left" vertical="center" wrapText="1"/>
    </xf>
    <xf numFmtId="0" fontId="17" fillId="0" borderId="7" xfId="0" applyFont="1" applyBorder="1" applyAlignment="1">
      <alignment horizontal="center" vertical="center" wrapText="1"/>
    </xf>
    <xf numFmtId="0" fontId="6" fillId="2" borderId="11" xfId="0" applyFont="1" applyFill="1" applyBorder="1" applyAlignment="1">
      <alignment vertical="top" wrapText="1"/>
    </xf>
    <xf numFmtId="0" fontId="10" fillId="2" borderId="11" xfId="0" applyFont="1" applyFill="1" applyBorder="1" applyAlignment="1">
      <alignment vertical="top" wrapText="1"/>
    </xf>
    <xf numFmtId="0" fontId="6" fillId="2" borderId="12" xfId="0" applyFont="1" applyFill="1" applyBorder="1" applyAlignment="1">
      <alignment vertical="top" wrapText="1"/>
    </xf>
    <xf numFmtId="0" fontId="10" fillId="2" borderId="13" xfId="0" applyFont="1" applyFill="1" applyBorder="1" applyAlignment="1">
      <alignment vertical="top" wrapText="1"/>
    </xf>
    <xf numFmtId="0" fontId="10" fillId="2" borderId="13" xfId="0" applyFont="1" applyFill="1" applyBorder="1" applyAlignment="1">
      <alignment horizontal="center" vertical="center" wrapText="1"/>
    </xf>
    <xf numFmtId="3" fontId="6" fillId="2" borderId="14" xfId="0" applyNumberFormat="1" applyFont="1" applyFill="1" applyBorder="1" applyAlignment="1">
      <alignment vertical="center" wrapText="1"/>
    </xf>
    <xf numFmtId="3" fontId="6" fillId="2" borderId="0" xfId="0" applyNumberFormat="1" applyFont="1" applyFill="1" applyAlignment="1">
      <alignment vertical="center" wrapText="1"/>
    </xf>
    <xf numFmtId="0" fontId="10" fillId="2" borderId="11" xfId="0" applyFont="1" applyFill="1" applyBorder="1" applyAlignment="1">
      <alignment horizontal="center" vertical="center" wrapText="1"/>
    </xf>
    <xf numFmtId="0" fontId="3" fillId="2" borderId="11" xfId="0" applyFont="1" applyFill="1" applyBorder="1" applyAlignment="1">
      <alignment vertical="top" wrapText="1"/>
    </xf>
    <xf numFmtId="164" fontId="3" fillId="2" borderId="0" xfId="0" applyNumberFormat="1" applyFont="1" applyFill="1" applyAlignment="1">
      <alignment horizontal="left" vertical="top" wrapText="1"/>
    </xf>
    <xf numFmtId="0" fontId="3" fillId="2" borderId="14" xfId="0" applyFont="1" applyFill="1" applyBorder="1" applyAlignment="1">
      <alignment horizontal="center" vertical="top" wrapText="1"/>
    </xf>
    <xf numFmtId="3" fontId="18" fillId="2" borderId="6" xfId="0" applyNumberFormat="1" applyFont="1" applyFill="1" applyBorder="1" applyAlignment="1">
      <alignment vertical="center"/>
    </xf>
    <xf numFmtId="3" fontId="3" fillId="2" borderId="6" xfId="0" applyNumberFormat="1" applyFont="1" applyFill="1" applyBorder="1" applyAlignment="1">
      <alignment vertical="center"/>
    </xf>
    <xf numFmtId="3" fontId="3" fillId="2" borderId="0" xfId="0" applyNumberFormat="1" applyFont="1" applyFill="1" applyAlignment="1">
      <alignment vertical="center"/>
    </xf>
    <xf numFmtId="3" fontId="3" fillId="0" borderId="6" xfId="0" applyNumberFormat="1" applyFont="1" applyBorder="1"/>
    <xf numFmtId="0" fontId="3" fillId="2" borderId="0" xfId="0" applyFont="1" applyFill="1"/>
    <xf numFmtId="0" fontId="6" fillId="2" borderId="6" xfId="0" applyFont="1" applyFill="1" applyBorder="1" applyAlignment="1">
      <alignment vertical="top" wrapText="1"/>
    </xf>
    <xf numFmtId="0" fontId="6" fillId="2" borderId="6" xfId="0" quotePrefix="1" applyFont="1" applyFill="1" applyBorder="1" applyAlignment="1">
      <alignment vertical="top" wrapText="1"/>
    </xf>
    <xf numFmtId="0" fontId="10" fillId="2" borderId="6" xfId="0" applyFont="1" applyFill="1" applyBorder="1" applyAlignment="1">
      <alignment vertical="top" wrapText="1"/>
    </xf>
    <xf numFmtId="0" fontId="6" fillId="2" borderId="15" xfId="0" applyFont="1" applyFill="1" applyBorder="1" applyAlignment="1">
      <alignment vertical="top" wrapText="1"/>
    </xf>
    <xf numFmtId="0" fontId="10" fillId="2" borderId="16" xfId="0" applyFont="1" applyFill="1" applyBorder="1" applyAlignment="1">
      <alignment vertical="top" wrapText="1"/>
    </xf>
    <xf numFmtId="0" fontId="10" fillId="2" borderId="16" xfId="0" applyFont="1" applyFill="1" applyBorder="1" applyAlignment="1">
      <alignment horizontal="center" vertical="center" wrapText="1"/>
    </xf>
    <xf numFmtId="3" fontId="6" fillId="2" borderId="17" xfId="0" applyNumberFormat="1" applyFont="1" applyFill="1" applyBorder="1" applyAlignment="1">
      <alignment vertical="center" wrapText="1"/>
    </xf>
    <xf numFmtId="0" fontId="10" fillId="2" borderId="6" xfId="0" applyFont="1" applyFill="1" applyBorder="1" applyAlignment="1">
      <alignment horizontal="center" vertical="center" wrapText="1"/>
    </xf>
    <xf numFmtId="164" fontId="3" fillId="2" borderId="6" xfId="2" applyFont="1" applyFill="1" applyBorder="1" applyAlignment="1">
      <alignment horizontal="center" vertical="top" wrapText="1"/>
    </xf>
    <xf numFmtId="164" fontId="3" fillId="2" borderId="0" xfId="2" applyFont="1" applyFill="1" applyBorder="1" applyAlignment="1">
      <alignment horizontal="left" vertical="top" wrapText="1"/>
    </xf>
    <xf numFmtId="0" fontId="3" fillId="2" borderId="17" xfId="0" applyFont="1" applyFill="1" applyBorder="1" applyAlignment="1">
      <alignment horizontal="center" vertical="top" wrapText="1"/>
    </xf>
    <xf numFmtId="3" fontId="19" fillId="0" borderId="6" xfId="1" applyNumberFormat="1" applyFont="1" applyFill="1" applyBorder="1" applyAlignment="1">
      <alignment horizontal="left" vertical="center" wrapText="1"/>
    </xf>
    <xf numFmtId="3" fontId="19" fillId="0" borderId="0" xfId="1" applyNumberFormat="1" applyFont="1" applyFill="1" applyBorder="1" applyAlignment="1">
      <alignment horizontal="left" vertical="center" wrapText="1"/>
    </xf>
    <xf numFmtId="165" fontId="20" fillId="0" borderId="0" xfId="0" applyNumberFormat="1" applyFont="1"/>
    <xf numFmtId="0" fontId="6" fillId="5" borderId="6" xfId="0" applyFont="1" applyFill="1" applyBorder="1" applyAlignment="1">
      <alignment vertical="top" wrapText="1"/>
    </xf>
    <xf numFmtId="0" fontId="6" fillId="5" borderId="6" xfId="0" quotePrefix="1" applyFont="1" applyFill="1" applyBorder="1" applyAlignment="1">
      <alignment vertical="top" wrapText="1"/>
    </xf>
    <xf numFmtId="0" fontId="10" fillId="5" borderId="6" xfId="0" applyFont="1" applyFill="1" applyBorder="1" applyAlignment="1">
      <alignment vertical="top" wrapText="1"/>
    </xf>
    <xf numFmtId="0" fontId="6" fillId="5" borderId="15" xfId="0" applyFont="1" applyFill="1" applyBorder="1" applyAlignment="1">
      <alignment vertical="top" wrapText="1"/>
    </xf>
    <xf numFmtId="0" fontId="6" fillId="5" borderId="16" xfId="0" applyFont="1" applyFill="1" applyBorder="1" applyAlignment="1">
      <alignment horizontal="center" vertical="center" wrapText="1"/>
    </xf>
    <xf numFmtId="9" fontId="6" fillId="5" borderId="16" xfId="0" applyNumberFormat="1" applyFont="1" applyFill="1" applyBorder="1" applyAlignment="1">
      <alignment horizontal="center" vertical="center" wrapText="1"/>
    </xf>
    <xf numFmtId="3" fontId="6" fillId="5" borderId="17" xfId="0" applyNumberFormat="1" applyFont="1" applyFill="1" applyBorder="1" applyAlignment="1">
      <alignment vertical="center" wrapText="1"/>
    </xf>
    <xf numFmtId="3" fontId="6" fillId="5" borderId="0" xfId="0" applyNumberFormat="1" applyFont="1" applyFill="1" applyAlignment="1">
      <alignment vertical="center" wrapText="1"/>
    </xf>
    <xf numFmtId="0" fontId="10" fillId="5" borderId="6" xfId="0" applyFont="1" applyFill="1" applyBorder="1" applyAlignment="1">
      <alignment horizontal="center" vertical="center" wrapText="1"/>
    </xf>
    <xf numFmtId="0" fontId="3" fillId="5" borderId="6" xfId="0" applyFont="1" applyFill="1" applyBorder="1" applyAlignment="1">
      <alignment horizontal="center" vertical="top" wrapText="1"/>
    </xf>
    <xf numFmtId="0" fontId="3" fillId="5" borderId="0" xfId="0" applyFont="1" applyFill="1" applyAlignment="1">
      <alignment horizontal="left" vertical="top" wrapText="1"/>
    </xf>
    <xf numFmtId="0" fontId="7" fillId="5" borderId="17" xfId="0" applyFont="1" applyFill="1" applyBorder="1" applyAlignment="1">
      <alignment horizontal="center" vertical="top" wrapText="1"/>
    </xf>
    <xf numFmtId="3" fontId="21" fillId="0" borderId="0" xfId="0" applyNumberFormat="1" applyFont="1"/>
    <xf numFmtId="0" fontId="3" fillId="5" borderId="0" xfId="0" applyFont="1" applyFill="1"/>
    <xf numFmtId="0" fontId="6" fillId="3" borderId="6" xfId="0" applyFont="1" applyFill="1" applyBorder="1" applyAlignment="1">
      <alignment vertical="top" wrapText="1"/>
    </xf>
    <xf numFmtId="0" fontId="6" fillId="3" borderId="6" xfId="0" quotePrefix="1" applyFont="1" applyFill="1" applyBorder="1" applyAlignment="1">
      <alignment vertical="top" wrapText="1"/>
    </xf>
    <xf numFmtId="0" fontId="6" fillId="3" borderId="15" xfId="0" applyFont="1" applyFill="1" applyBorder="1" applyAlignment="1">
      <alignment vertical="top" wrapText="1"/>
    </xf>
    <xf numFmtId="0" fontId="6" fillId="3" borderId="16" xfId="0" applyFont="1" applyFill="1" applyBorder="1" applyAlignment="1">
      <alignment vertical="top" wrapText="1"/>
    </xf>
    <xf numFmtId="0" fontId="6" fillId="3" borderId="16" xfId="0" applyFont="1" applyFill="1" applyBorder="1" applyAlignment="1">
      <alignment horizontal="center" vertical="center" wrapText="1"/>
    </xf>
    <xf numFmtId="9" fontId="6" fillId="3" borderId="16" xfId="0" applyNumberFormat="1" applyFont="1" applyFill="1" applyBorder="1" applyAlignment="1">
      <alignment horizontal="center" vertical="center" wrapText="1"/>
    </xf>
    <xf numFmtId="3" fontId="6" fillId="3" borderId="17" xfId="0" applyNumberFormat="1" applyFont="1" applyFill="1" applyBorder="1" applyAlignment="1">
      <alignment horizontal="right" vertical="center" wrapText="1"/>
    </xf>
    <xf numFmtId="3" fontId="6" fillId="3" borderId="0" xfId="0" applyNumberFormat="1" applyFont="1" applyFill="1" applyAlignment="1">
      <alignment horizontal="right" vertical="center" wrapText="1"/>
    </xf>
    <xf numFmtId="0" fontId="6" fillId="3" borderId="6" xfId="0" applyFont="1" applyFill="1" applyBorder="1" applyAlignment="1">
      <alignment horizontal="center" vertical="center" wrapText="1"/>
    </xf>
    <xf numFmtId="3" fontId="7" fillId="3" borderId="6" xfId="0" applyNumberFormat="1" applyFont="1" applyFill="1" applyBorder="1" applyAlignment="1">
      <alignment horizontal="center" vertical="top" wrapText="1"/>
    </xf>
    <xf numFmtId="3" fontId="7" fillId="3" borderId="0" xfId="0" applyNumberFormat="1" applyFont="1" applyFill="1" applyAlignment="1">
      <alignment horizontal="left" vertical="top" wrapText="1"/>
    </xf>
    <xf numFmtId="0" fontId="7" fillId="3" borderId="17" xfId="0" applyFont="1" applyFill="1" applyBorder="1" applyAlignment="1">
      <alignment horizontal="center" vertical="top" wrapText="1"/>
    </xf>
    <xf numFmtId="3" fontId="7" fillId="0" borderId="6" xfId="0" applyNumberFormat="1" applyFont="1" applyBorder="1" applyAlignment="1">
      <alignment vertical="center"/>
    </xf>
    <xf numFmtId="3" fontId="7" fillId="0" borderId="0" xfId="0" applyNumberFormat="1" applyFont="1" applyAlignment="1">
      <alignment vertical="center"/>
    </xf>
    <xf numFmtId="3" fontId="7" fillId="0" borderId="0" xfId="0" applyNumberFormat="1" applyFont="1"/>
    <xf numFmtId="0" fontId="7" fillId="0" borderId="0" xfId="0" applyFont="1"/>
    <xf numFmtId="0" fontId="7" fillId="3" borderId="0" xfId="0" applyFont="1" applyFill="1"/>
    <xf numFmtId="0" fontId="10" fillId="0" borderId="6" xfId="0" applyFont="1" applyBorder="1" applyAlignment="1">
      <alignment vertical="top" wrapText="1"/>
    </xf>
    <xf numFmtId="0" fontId="10" fillId="0" borderId="6" xfId="0" quotePrefix="1" applyFont="1" applyBorder="1" applyAlignment="1">
      <alignment vertical="top" wrapText="1"/>
    </xf>
    <xf numFmtId="0" fontId="10" fillId="0" borderId="15" xfId="0" applyFont="1" applyBorder="1" applyAlignment="1">
      <alignment vertical="top" wrapText="1"/>
    </xf>
    <xf numFmtId="0" fontId="10" fillId="0" borderId="16" xfId="0" applyFont="1" applyBorder="1" applyAlignment="1">
      <alignment vertical="top" wrapText="1"/>
    </xf>
    <xf numFmtId="0" fontId="10" fillId="0" borderId="16" xfId="0" applyFont="1" applyBorder="1" applyAlignment="1">
      <alignment horizontal="center" vertical="center" wrapText="1"/>
    </xf>
    <xf numFmtId="3" fontId="10" fillId="0" borderId="0" xfId="0" applyNumberFormat="1" applyFont="1" applyAlignment="1">
      <alignment vertical="center"/>
    </xf>
    <xf numFmtId="0" fontId="10" fillId="0" borderId="6" xfId="0" applyFont="1" applyBorder="1" applyAlignment="1">
      <alignment horizontal="center" vertical="center" wrapText="1"/>
    </xf>
    <xf numFmtId="0" fontId="3" fillId="0" borderId="6" xfId="0" applyFont="1" applyBorder="1" applyAlignment="1">
      <alignment horizontal="center" vertical="top" wrapText="1"/>
    </xf>
    <xf numFmtId="0" fontId="3" fillId="0" borderId="17" xfId="0" applyFont="1" applyBorder="1" applyAlignment="1">
      <alignment horizontal="center" vertical="top" wrapText="1"/>
    </xf>
    <xf numFmtId="3" fontId="3" fillId="4" borderId="6" xfId="0" applyNumberFormat="1" applyFont="1" applyFill="1" applyBorder="1" applyAlignment="1">
      <alignment vertical="center"/>
    </xf>
    <xf numFmtId="3" fontId="10" fillId="0" borderId="6" xfId="0" applyNumberFormat="1" applyFont="1" applyBorder="1" applyAlignment="1">
      <alignment horizontal="right" vertical="center"/>
    </xf>
    <xf numFmtId="3" fontId="22" fillId="4" borderId="0" xfId="0" applyNumberFormat="1" applyFont="1" applyFill="1" applyAlignment="1">
      <alignment vertical="center" wrapText="1"/>
    </xf>
    <xf numFmtId="3" fontId="23" fillId="4" borderId="6" xfId="0" applyNumberFormat="1" applyFont="1" applyFill="1" applyBorder="1" applyAlignment="1">
      <alignment horizontal="right" vertical="center"/>
    </xf>
    <xf numFmtId="3" fontId="6" fillId="3" borderId="18" xfId="0" applyNumberFormat="1" applyFont="1" applyFill="1" applyBorder="1" applyAlignment="1">
      <alignment horizontal="right" vertical="center" wrapText="1"/>
    </xf>
    <xf numFmtId="0" fontId="7" fillId="3" borderId="6" xfId="0" applyFont="1" applyFill="1" applyBorder="1" applyAlignment="1">
      <alignment horizontal="center" vertical="top" wrapText="1"/>
    </xf>
    <xf numFmtId="0" fontId="7" fillId="3" borderId="0" xfId="0" applyFont="1" applyFill="1" applyAlignment="1">
      <alignment horizontal="left" vertical="top" wrapText="1"/>
    </xf>
    <xf numFmtId="0" fontId="10" fillId="0" borderId="17" xfId="0" applyFont="1" applyBorder="1" applyAlignment="1">
      <alignment horizontal="center" vertical="center" wrapText="1"/>
    </xf>
    <xf numFmtId="3" fontId="10" fillId="2" borderId="6" xfId="0" applyNumberFormat="1" applyFont="1" applyFill="1" applyBorder="1" applyAlignment="1">
      <alignment vertical="center"/>
    </xf>
    <xf numFmtId="3" fontId="3" fillId="6" borderId="0" xfId="0" applyNumberFormat="1" applyFont="1" applyFill="1"/>
    <xf numFmtId="3" fontId="10" fillId="0" borderId="6" xfId="0" applyNumberFormat="1" applyFont="1" applyBorder="1" applyAlignment="1">
      <alignment vertical="center"/>
    </xf>
    <xf numFmtId="0" fontId="10" fillId="2" borderId="6" xfId="0" quotePrefix="1" applyFont="1" applyFill="1" applyBorder="1" applyAlignment="1">
      <alignment vertical="top" wrapText="1"/>
    </xf>
    <xf numFmtId="0" fontId="10" fillId="2" borderId="15" xfId="0" applyFont="1" applyFill="1" applyBorder="1" applyAlignment="1">
      <alignment vertical="top" wrapText="1"/>
    </xf>
    <xf numFmtId="0" fontId="24" fillId="3" borderId="16" xfId="0" applyFont="1" applyFill="1" applyBorder="1" applyAlignment="1">
      <alignment vertical="top" wrapText="1"/>
    </xf>
    <xf numFmtId="9" fontId="6" fillId="3" borderId="16" xfId="2" applyNumberFormat="1" applyFont="1" applyFill="1" applyBorder="1" applyAlignment="1">
      <alignment horizontal="center" vertical="center" wrapText="1"/>
    </xf>
    <xf numFmtId="3" fontId="6" fillId="3" borderId="14" xfId="0" applyNumberFormat="1" applyFont="1" applyFill="1" applyBorder="1" applyAlignment="1">
      <alignment vertical="center" wrapText="1"/>
    </xf>
    <xf numFmtId="3" fontId="6" fillId="3" borderId="0" xfId="0" applyNumberFormat="1" applyFont="1" applyFill="1" applyAlignment="1">
      <alignment vertical="center" wrapText="1"/>
    </xf>
    <xf numFmtId="3" fontId="10" fillId="0" borderId="6" xfId="0" applyNumberFormat="1" applyFont="1" applyBorder="1" applyAlignment="1">
      <alignment horizontal="right" vertical="center" wrapText="1"/>
    </xf>
    <xf numFmtId="3" fontId="6" fillId="3" borderId="17" xfId="0" applyNumberFormat="1" applyFont="1" applyFill="1" applyBorder="1" applyAlignment="1">
      <alignment vertical="center" wrapText="1"/>
    </xf>
    <xf numFmtId="164" fontId="3" fillId="0" borderId="0" xfId="2" applyFont="1" applyFill="1" applyBorder="1"/>
    <xf numFmtId="164" fontId="10" fillId="0" borderId="16" xfId="2" applyFont="1" applyFill="1" applyBorder="1" applyAlignment="1">
      <alignment horizontal="center" vertical="center" wrapText="1"/>
    </xf>
    <xf numFmtId="3" fontId="3" fillId="0" borderId="6" xfId="2" applyNumberFormat="1" applyFont="1" applyFill="1" applyBorder="1" applyAlignment="1">
      <alignment vertical="center"/>
    </xf>
    <xf numFmtId="3" fontId="3" fillId="0" borderId="0" xfId="2" applyNumberFormat="1" applyFont="1" applyFill="1" applyBorder="1" applyAlignment="1">
      <alignment vertical="center"/>
    </xf>
    <xf numFmtId="3" fontId="3" fillId="6" borderId="0" xfId="2" applyNumberFormat="1" applyFont="1" applyFill="1" applyBorder="1"/>
    <xf numFmtId="164" fontId="3" fillId="0" borderId="0" xfId="0" applyNumberFormat="1" applyFont="1"/>
    <xf numFmtId="3" fontId="10" fillId="0" borderId="0" xfId="0" applyNumberFormat="1" applyFont="1" applyAlignment="1">
      <alignment horizontal="right" vertical="center"/>
    </xf>
    <xf numFmtId="164" fontId="6" fillId="3" borderId="16" xfId="2" applyFont="1" applyFill="1" applyBorder="1" applyAlignment="1">
      <alignment horizontal="center" vertical="center" wrapText="1"/>
    </xf>
    <xf numFmtId="0" fontId="10" fillId="7" borderId="6" xfId="0" applyFont="1" applyFill="1" applyBorder="1" applyAlignment="1">
      <alignment vertical="top" wrapText="1"/>
    </xf>
    <xf numFmtId="3" fontId="10" fillId="2" borderId="6" xfId="0" applyNumberFormat="1" applyFont="1" applyFill="1" applyBorder="1" applyAlignment="1">
      <alignment horizontal="right" vertical="center" wrapText="1"/>
    </xf>
    <xf numFmtId="0" fontId="3" fillId="0" borderId="0" xfId="0" applyFont="1" applyAlignment="1">
      <alignment wrapText="1"/>
    </xf>
    <xf numFmtId="3" fontId="25" fillId="2" borderId="6" xfId="0" applyNumberFormat="1" applyFont="1" applyFill="1" applyBorder="1" applyAlignment="1">
      <alignment horizontal="right" vertical="center" wrapText="1"/>
    </xf>
    <xf numFmtId="3" fontId="9" fillId="7" borderId="0" xfId="0" applyNumberFormat="1" applyFont="1" applyFill="1"/>
    <xf numFmtId="3" fontId="10" fillId="2" borderId="6" xfId="0" applyNumberFormat="1" applyFont="1" applyFill="1" applyBorder="1" applyAlignment="1">
      <alignment horizontal="right" vertical="center"/>
    </xf>
    <xf numFmtId="3" fontId="3" fillId="0" borderId="0" xfId="0" applyNumberFormat="1" applyFont="1" applyAlignment="1">
      <alignment wrapText="1"/>
    </xf>
    <xf numFmtId="0" fontId="10" fillId="3" borderId="16" xfId="0" applyFont="1" applyFill="1" applyBorder="1" applyAlignment="1">
      <alignment vertical="top" wrapText="1"/>
    </xf>
    <xf numFmtId="3" fontId="10" fillId="0" borderId="9" xfId="6" applyNumberFormat="1" applyFont="1" applyBorder="1" applyAlignment="1">
      <alignment horizontal="left" vertical="top" wrapText="1"/>
    </xf>
    <xf numFmtId="3" fontId="3" fillId="0" borderId="6" xfId="6" applyNumberFormat="1" applyFont="1" applyBorder="1" applyAlignment="1">
      <alignment horizontal="left" vertical="top" wrapText="1"/>
    </xf>
    <xf numFmtId="3" fontId="3" fillId="0" borderId="0" xfId="6" applyNumberFormat="1" applyFont="1" applyAlignment="1">
      <alignment horizontal="left" vertical="top" wrapText="1"/>
    </xf>
    <xf numFmtId="0" fontId="10" fillId="0" borderId="15" xfId="0" applyFont="1" applyBorder="1" applyAlignment="1">
      <alignment horizontal="left" vertical="top" wrapText="1"/>
    </xf>
    <xf numFmtId="0" fontId="24" fillId="5" borderId="15" xfId="0" applyFont="1" applyFill="1" applyBorder="1" applyAlignment="1">
      <alignment vertical="top" wrapText="1"/>
    </xf>
    <xf numFmtId="0" fontId="24" fillId="5" borderId="16" xfId="0" applyFont="1" applyFill="1" applyBorder="1" applyAlignment="1">
      <alignment vertical="top" wrapText="1"/>
    </xf>
    <xf numFmtId="0" fontId="24" fillId="5" borderId="16" xfId="0" applyFont="1" applyFill="1" applyBorder="1" applyAlignment="1">
      <alignment horizontal="center" vertical="center" wrapText="1"/>
    </xf>
    <xf numFmtId="2" fontId="24" fillId="5" borderId="6" xfId="0" applyNumberFormat="1" applyFont="1" applyFill="1" applyBorder="1" applyAlignment="1">
      <alignment horizontal="center" vertical="center" wrapText="1"/>
    </xf>
    <xf numFmtId="3" fontId="6" fillId="5" borderId="6" xfId="0" applyNumberFormat="1" applyFont="1" applyFill="1" applyBorder="1" applyAlignment="1">
      <alignment horizontal="center" vertical="center" wrapText="1"/>
    </xf>
    <xf numFmtId="0" fontId="7" fillId="5" borderId="6" xfId="0" applyFont="1" applyFill="1" applyBorder="1" applyAlignment="1">
      <alignment horizontal="center" vertical="top" wrapText="1"/>
    </xf>
    <xf numFmtId="0" fontId="7" fillId="5" borderId="6" xfId="0" applyFont="1" applyFill="1" applyBorder="1" applyAlignment="1">
      <alignment horizontal="left" vertical="top" wrapText="1"/>
    </xf>
    <xf numFmtId="3" fontId="6" fillId="5" borderId="6" xfId="0" applyNumberFormat="1" applyFont="1" applyFill="1" applyBorder="1" applyAlignment="1">
      <alignment vertical="center"/>
    </xf>
    <xf numFmtId="3" fontId="6" fillId="5" borderId="0" xfId="0" applyNumberFormat="1" applyFont="1" applyFill="1" applyAlignment="1">
      <alignment vertical="center"/>
    </xf>
    <xf numFmtId="0" fontId="7" fillId="5" borderId="9" xfId="0" applyFont="1" applyFill="1" applyBorder="1"/>
    <xf numFmtId="0" fontId="7" fillId="5" borderId="6" xfId="0" applyFont="1" applyFill="1" applyBorder="1"/>
    <xf numFmtId="9" fontId="24" fillId="5" borderId="0" xfId="3" applyFont="1" applyFill="1" applyBorder="1" applyAlignment="1">
      <alignment horizontal="center" vertical="center" wrapText="1"/>
    </xf>
    <xf numFmtId="3" fontId="7" fillId="5" borderId="6" xfId="0" applyNumberFormat="1" applyFont="1" applyFill="1" applyBorder="1" applyAlignment="1">
      <alignment vertical="center"/>
    </xf>
    <xf numFmtId="3" fontId="7" fillId="5" borderId="0" xfId="0" applyNumberFormat="1" applyFont="1" applyFill="1" applyAlignment="1">
      <alignment vertical="center"/>
    </xf>
    <xf numFmtId="0" fontId="7" fillId="3" borderId="6" xfId="0" applyFont="1" applyFill="1" applyBorder="1" applyAlignment="1">
      <alignment horizontal="left" vertical="top" wrapText="1"/>
    </xf>
    <xf numFmtId="3" fontId="7" fillId="3" borderId="6" xfId="0" applyNumberFormat="1" applyFont="1" applyFill="1" applyBorder="1" applyAlignment="1">
      <alignment vertical="center"/>
    </xf>
    <xf numFmtId="3" fontId="7" fillId="3" borderId="0" xfId="0" applyNumberFormat="1" applyFont="1" applyFill="1" applyAlignment="1">
      <alignment vertical="center"/>
    </xf>
    <xf numFmtId="0" fontId="7" fillId="3" borderId="9" xfId="0" applyFont="1" applyFill="1" applyBorder="1"/>
    <xf numFmtId="0" fontId="7" fillId="3" borderId="6" xfId="0" applyFont="1" applyFill="1" applyBorder="1"/>
    <xf numFmtId="0" fontId="27" fillId="2" borderId="15" xfId="0" applyFont="1" applyFill="1" applyBorder="1" applyAlignment="1">
      <alignment vertical="top" wrapText="1"/>
    </xf>
    <xf numFmtId="0" fontId="27" fillId="2" borderId="16" xfId="0" applyFont="1" applyFill="1" applyBorder="1" applyAlignment="1">
      <alignment vertical="top" wrapText="1"/>
    </xf>
    <xf numFmtId="0" fontId="27" fillId="2" borderId="16" xfId="0" applyFont="1" applyFill="1" applyBorder="1" applyAlignment="1">
      <alignment horizontal="center" vertical="center" wrapText="1"/>
    </xf>
    <xf numFmtId="9" fontId="27" fillId="2" borderId="16" xfId="0" applyNumberFormat="1" applyFont="1" applyFill="1" applyBorder="1" applyAlignment="1">
      <alignment horizontal="center" vertical="center" wrapText="1"/>
    </xf>
    <xf numFmtId="3" fontId="27" fillId="2" borderId="6" xfId="0" applyNumberFormat="1" applyFont="1" applyFill="1" applyBorder="1" applyAlignment="1">
      <alignment vertical="center" wrapText="1"/>
    </xf>
    <xf numFmtId="0" fontId="7" fillId="2" borderId="6" xfId="0" applyFont="1" applyFill="1" applyBorder="1" applyAlignment="1">
      <alignment horizontal="center" vertical="top" wrapText="1"/>
    </xf>
    <xf numFmtId="0" fontId="7" fillId="2" borderId="0" xfId="0" applyFont="1" applyFill="1" applyAlignment="1">
      <alignment horizontal="left" vertical="top" wrapText="1"/>
    </xf>
    <xf numFmtId="0" fontId="7" fillId="2" borderId="17" xfId="0" applyFont="1" applyFill="1" applyBorder="1" applyAlignment="1">
      <alignment horizontal="center" vertical="top" wrapText="1"/>
    </xf>
    <xf numFmtId="3" fontId="22" fillId="2" borderId="0" xfId="0" applyNumberFormat="1" applyFont="1" applyFill="1" applyAlignment="1">
      <alignment vertical="center" wrapText="1"/>
    </xf>
    <xf numFmtId="3" fontId="7" fillId="2" borderId="6" xfId="0" applyNumberFormat="1" applyFont="1" applyFill="1" applyBorder="1" applyAlignment="1">
      <alignment vertical="center"/>
    </xf>
    <xf numFmtId="3" fontId="7" fillId="2" borderId="0" xfId="0" applyNumberFormat="1" applyFont="1" applyFill="1" applyAlignment="1">
      <alignment vertical="center"/>
    </xf>
    <xf numFmtId="3" fontId="7" fillId="0" borderId="0" xfId="0" applyNumberFormat="1" applyFont="1" applyAlignment="1">
      <alignment wrapText="1"/>
    </xf>
    <xf numFmtId="3" fontId="7" fillId="3" borderId="0" xfId="0" applyNumberFormat="1" applyFont="1" applyFill="1"/>
    <xf numFmtId="0" fontId="27" fillId="2" borderId="13" xfId="0" applyFont="1" applyFill="1" applyBorder="1" applyAlignment="1">
      <alignment vertical="top" wrapText="1"/>
    </xf>
    <xf numFmtId="9" fontId="27" fillId="2" borderId="14" xfId="0" applyNumberFormat="1" applyFont="1" applyFill="1" applyBorder="1" applyAlignment="1">
      <alignment horizontal="center" vertical="center" wrapText="1"/>
    </xf>
    <xf numFmtId="3" fontId="27" fillId="2" borderId="6" xfId="0" applyNumberFormat="1" applyFont="1" applyFill="1" applyBorder="1" applyAlignment="1">
      <alignment vertical="center"/>
    </xf>
    <xf numFmtId="3" fontId="27" fillId="2" borderId="0" xfId="0" applyNumberFormat="1" applyFont="1" applyFill="1" applyAlignment="1">
      <alignment vertical="center" wrapText="1"/>
    </xf>
    <xf numFmtId="0" fontId="3" fillId="2" borderId="6" xfId="0" applyFont="1" applyFill="1" applyBorder="1" applyAlignment="1">
      <alignment horizontal="center" vertical="top" wrapText="1"/>
    </xf>
    <xf numFmtId="0" fontId="3" fillId="2" borderId="0" xfId="0" applyFont="1" applyFill="1" applyAlignment="1">
      <alignment horizontal="left" vertical="top" wrapText="1"/>
    </xf>
    <xf numFmtId="3" fontId="23" fillId="2" borderId="6" xfId="0" applyNumberFormat="1" applyFont="1" applyFill="1" applyBorder="1" applyAlignment="1">
      <alignment horizontal="right" vertical="center"/>
    </xf>
    <xf numFmtId="3" fontId="23" fillId="2" borderId="0" xfId="0" applyNumberFormat="1" applyFont="1" applyFill="1" applyAlignment="1">
      <alignment horizontal="right" vertical="center"/>
    </xf>
    <xf numFmtId="3" fontId="14" fillId="0" borderId="0" xfId="0" applyNumberFormat="1" applyFont="1" applyAlignment="1">
      <alignment vertical="center" wrapText="1"/>
    </xf>
    <xf numFmtId="0" fontId="3" fillId="2" borderId="6" xfId="0" applyFont="1" applyFill="1" applyBorder="1" applyAlignment="1">
      <alignment horizontal="left"/>
    </xf>
    <xf numFmtId="3" fontId="20" fillId="0" borderId="0" xfId="0" applyNumberFormat="1" applyFont="1"/>
    <xf numFmtId="3" fontId="9" fillId="0" borderId="0" xfId="0" applyNumberFormat="1" applyFont="1"/>
    <xf numFmtId="3" fontId="3" fillId="8" borderId="0" xfId="0" applyNumberFormat="1" applyFont="1" applyFill="1"/>
    <xf numFmtId="0" fontId="3" fillId="0" borderId="9" xfId="0" applyFont="1" applyBorder="1"/>
    <xf numFmtId="0" fontId="3" fillId="0" borderId="6" xfId="0" applyFont="1" applyBorder="1"/>
    <xf numFmtId="3" fontId="23" fillId="0" borderId="19" xfId="0" applyNumberFormat="1" applyFont="1" applyBorder="1" applyAlignment="1">
      <alignment horizontal="right" vertical="center" wrapText="1" shrinkToFit="1"/>
    </xf>
    <xf numFmtId="3" fontId="23" fillId="0" borderId="0" xfId="0" applyNumberFormat="1" applyFont="1" applyAlignment="1">
      <alignment horizontal="right" vertical="center" wrapText="1" shrinkToFit="1"/>
    </xf>
    <xf numFmtId="0" fontId="6" fillId="9" borderId="6" xfId="0" applyFont="1" applyFill="1" applyBorder="1" applyAlignment="1">
      <alignment vertical="top" wrapText="1"/>
    </xf>
    <xf numFmtId="0" fontId="6" fillId="9" borderId="6" xfId="0" quotePrefix="1" applyFont="1" applyFill="1" applyBorder="1" applyAlignment="1">
      <alignment vertical="top" wrapText="1"/>
    </xf>
    <xf numFmtId="0" fontId="6" fillId="9" borderId="15" xfId="0" applyFont="1" applyFill="1" applyBorder="1" applyAlignment="1">
      <alignment vertical="top" wrapText="1"/>
    </xf>
    <xf numFmtId="0" fontId="24" fillId="9" borderId="16" xfId="0" applyFont="1" applyFill="1" applyBorder="1" applyAlignment="1">
      <alignment vertical="top" wrapText="1"/>
    </xf>
    <xf numFmtId="0" fontId="6" fillId="9" borderId="16" xfId="0" applyFont="1" applyFill="1" applyBorder="1" applyAlignment="1">
      <alignment horizontal="center" vertical="center" wrapText="1"/>
    </xf>
    <xf numFmtId="9" fontId="6" fillId="9" borderId="16" xfId="0" applyNumberFormat="1" applyFont="1" applyFill="1" applyBorder="1" applyAlignment="1">
      <alignment horizontal="center" vertical="center" wrapText="1"/>
    </xf>
    <xf numFmtId="3" fontId="6" fillId="9" borderId="0" xfId="0" applyNumberFormat="1" applyFont="1" applyFill="1" applyAlignment="1">
      <alignment vertical="center" wrapText="1"/>
    </xf>
    <xf numFmtId="0" fontId="6" fillId="9" borderId="6" xfId="0" applyFont="1" applyFill="1" applyBorder="1" applyAlignment="1">
      <alignment horizontal="center" vertical="center" wrapText="1"/>
    </xf>
    <xf numFmtId="0" fontId="7" fillId="9" borderId="6" xfId="0" applyFont="1" applyFill="1" applyBorder="1" applyAlignment="1">
      <alignment horizontal="center" vertical="top" wrapText="1"/>
    </xf>
    <xf numFmtId="0" fontId="7" fillId="9" borderId="0" xfId="0" applyFont="1" applyFill="1" applyAlignment="1">
      <alignment horizontal="left" vertical="top" wrapText="1"/>
    </xf>
    <xf numFmtId="0" fontId="7" fillId="9" borderId="17" xfId="0" applyFont="1" applyFill="1" applyBorder="1" applyAlignment="1">
      <alignment horizontal="center" vertical="top" wrapText="1"/>
    </xf>
    <xf numFmtId="3" fontId="7" fillId="9" borderId="6" xfId="0" applyNumberFormat="1" applyFont="1" applyFill="1" applyBorder="1" applyAlignment="1">
      <alignment vertical="center"/>
    </xf>
    <xf numFmtId="3" fontId="7" fillId="9" borderId="0" xfId="0" applyNumberFormat="1" applyFont="1" applyFill="1" applyAlignment="1">
      <alignment vertical="center"/>
    </xf>
    <xf numFmtId="3" fontId="3" fillId="4" borderId="0" xfId="0" applyNumberFormat="1" applyFont="1" applyFill="1" applyAlignment="1">
      <alignment vertical="center"/>
    </xf>
    <xf numFmtId="3" fontId="10" fillId="0" borderId="16" xfId="0" applyNumberFormat="1" applyFont="1" applyBorder="1" applyAlignment="1">
      <alignment horizontal="center" vertical="center" wrapText="1"/>
    </xf>
    <xf numFmtId="0" fontId="3" fillId="0" borderId="0" xfId="0" applyFont="1" applyAlignment="1">
      <alignment horizontal="left"/>
    </xf>
    <xf numFmtId="0" fontId="10" fillId="4" borderId="6" xfId="0" applyFont="1" applyFill="1" applyBorder="1" applyAlignment="1">
      <alignment vertical="top" wrapText="1"/>
    </xf>
    <xf numFmtId="3" fontId="10" fillId="2" borderId="16" xfId="0" applyNumberFormat="1" applyFont="1" applyFill="1" applyBorder="1" applyAlignment="1">
      <alignment horizontal="center" vertical="center" wrapText="1"/>
    </xf>
    <xf numFmtId="0" fontId="10" fillId="2" borderId="15" xfId="0" applyFont="1" applyFill="1" applyBorder="1" applyAlignment="1">
      <alignment horizontal="left" vertical="top" wrapText="1"/>
    </xf>
    <xf numFmtId="164" fontId="10" fillId="2" borderId="6" xfId="2" applyFont="1" applyFill="1" applyBorder="1" applyAlignment="1">
      <alignment horizontal="center" vertical="center" wrapText="1"/>
    </xf>
    <xf numFmtId="164" fontId="10" fillId="0" borderId="6" xfId="2" applyFont="1" applyFill="1" applyBorder="1" applyAlignment="1">
      <alignment horizontal="center" vertical="center" wrapText="1"/>
    </xf>
    <xf numFmtId="3" fontId="3" fillId="2" borderId="0" xfId="0" applyNumberFormat="1" applyFont="1" applyFill="1" applyAlignment="1">
      <alignment wrapText="1"/>
    </xf>
    <xf numFmtId="164" fontId="3" fillId="10" borderId="0" xfId="2" applyFont="1" applyFill="1"/>
    <xf numFmtId="3" fontId="3" fillId="2" borderId="0" xfId="0" applyNumberFormat="1" applyFont="1" applyFill="1" applyAlignment="1">
      <alignment horizontal="left" vertical="top" wrapText="1"/>
    </xf>
    <xf numFmtId="0" fontId="3" fillId="0" borderId="0" xfId="0" applyFont="1" applyAlignment="1">
      <alignment horizontal="left" vertical="top"/>
    </xf>
    <xf numFmtId="0" fontId="10" fillId="7" borderId="6" xfId="0" quotePrefix="1" applyFont="1" applyFill="1" applyBorder="1" applyAlignment="1">
      <alignment vertical="top" wrapText="1"/>
    </xf>
    <xf numFmtId="0" fontId="10" fillId="7" borderId="15" xfId="0" applyFont="1" applyFill="1" applyBorder="1" applyAlignment="1">
      <alignment horizontal="left" vertical="top" wrapText="1"/>
    </xf>
    <xf numFmtId="0" fontId="10" fillId="7" borderId="16" xfId="0" applyFont="1" applyFill="1" applyBorder="1" applyAlignment="1">
      <alignment vertical="top" wrapText="1"/>
    </xf>
    <xf numFmtId="0" fontId="10" fillId="7" borderId="16" xfId="0" applyFont="1" applyFill="1" applyBorder="1" applyAlignment="1">
      <alignment horizontal="center" vertical="center" wrapText="1"/>
    </xf>
    <xf numFmtId="3" fontId="10" fillId="7" borderId="6" xfId="0" applyNumberFormat="1" applyFont="1" applyFill="1" applyBorder="1" applyAlignment="1">
      <alignment horizontal="right" vertical="center"/>
    </xf>
    <xf numFmtId="0" fontId="10" fillId="7" borderId="6" xfId="0" applyFont="1" applyFill="1" applyBorder="1" applyAlignment="1">
      <alignment horizontal="center" vertical="center" wrapText="1"/>
    </xf>
    <xf numFmtId="0" fontId="3" fillId="7" borderId="6" xfId="0" applyFont="1" applyFill="1" applyBorder="1" applyAlignment="1">
      <alignment horizontal="center" vertical="top" wrapText="1"/>
    </xf>
    <xf numFmtId="0" fontId="3" fillId="7" borderId="0" xfId="0" applyFont="1" applyFill="1" applyAlignment="1">
      <alignment horizontal="left" vertical="top" wrapText="1"/>
    </xf>
    <xf numFmtId="0" fontId="3" fillId="7" borderId="17" xfId="0" applyFont="1" applyFill="1" applyBorder="1" applyAlignment="1">
      <alignment horizontal="center" vertical="top" wrapText="1"/>
    </xf>
    <xf numFmtId="3" fontId="3" fillId="7" borderId="6" xfId="0" applyNumberFormat="1" applyFont="1" applyFill="1" applyBorder="1" applyAlignment="1">
      <alignment vertical="center"/>
    </xf>
    <xf numFmtId="3" fontId="3" fillId="7" borderId="0" xfId="0" applyNumberFormat="1" applyFont="1" applyFill="1" applyAlignment="1">
      <alignment vertical="center"/>
    </xf>
    <xf numFmtId="3" fontId="3" fillId="0" borderId="0" xfId="0" applyNumberFormat="1" applyFont="1" applyAlignment="1">
      <alignment vertical="center" wrapText="1"/>
    </xf>
    <xf numFmtId="0" fontId="10" fillId="11" borderId="6" xfId="0" applyFont="1" applyFill="1" applyBorder="1" applyAlignment="1">
      <alignment vertical="top" wrapText="1"/>
    </xf>
    <xf numFmtId="0" fontId="10" fillId="11" borderId="6" xfId="0" quotePrefix="1" applyFont="1" applyFill="1" applyBorder="1" applyAlignment="1">
      <alignment vertical="top" wrapText="1"/>
    </xf>
    <xf numFmtId="0" fontId="10" fillId="11" borderId="15" xfId="0" applyFont="1" applyFill="1" applyBorder="1" applyAlignment="1">
      <alignment vertical="top" wrapText="1"/>
    </xf>
    <xf numFmtId="0" fontId="10" fillId="11" borderId="16" xfId="0" applyFont="1" applyFill="1" applyBorder="1" applyAlignment="1">
      <alignment vertical="top" wrapText="1"/>
    </xf>
    <xf numFmtId="0" fontId="10" fillId="11" borderId="16" xfId="0" applyFont="1" applyFill="1" applyBorder="1" applyAlignment="1">
      <alignment horizontal="center" vertical="center" wrapText="1"/>
    </xf>
    <xf numFmtId="3" fontId="10" fillId="11" borderId="6" xfId="0" applyNumberFormat="1" applyFont="1" applyFill="1" applyBorder="1" applyAlignment="1">
      <alignment horizontal="right" vertical="center"/>
    </xf>
    <xf numFmtId="0" fontId="10" fillId="11" borderId="6" xfId="0" applyFont="1" applyFill="1" applyBorder="1" applyAlignment="1">
      <alignment horizontal="center" vertical="center" wrapText="1"/>
    </xf>
    <xf numFmtId="0" fontId="3" fillId="11" borderId="6" xfId="0" applyFont="1" applyFill="1" applyBorder="1" applyAlignment="1">
      <alignment horizontal="center" vertical="top" wrapText="1"/>
    </xf>
    <xf numFmtId="0" fontId="3" fillId="11" borderId="0" xfId="0" applyFont="1" applyFill="1" applyAlignment="1">
      <alignment horizontal="left" vertical="top" wrapText="1"/>
    </xf>
    <xf numFmtId="0" fontId="3" fillId="11" borderId="17" xfId="0" applyFont="1" applyFill="1" applyBorder="1" applyAlignment="1">
      <alignment horizontal="center" vertical="top" wrapText="1"/>
    </xf>
    <xf numFmtId="3" fontId="28" fillId="11" borderId="6" xfId="0" applyNumberFormat="1" applyFont="1" applyFill="1" applyBorder="1" applyAlignment="1">
      <alignment vertical="center"/>
    </xf>
    <xf numFmtId="3" fontId="28" fillId="11" borderId="6" xfId="0" applyNumberFormat="1" applyFont="1" applyFill="1" applyBorder="1"/>
    <xf numFmtId="0" fontId="28" fillId="11" borderId="0" xfId="0" applyFont="1" applyFill="1"/>
    <xf numFmtId="0" fontId="10" fillId="2" borderId="17" xfId="0" applyFont="1" applyFill="1" applyBorder="1" applyAlignment="1">
      <alignment horizontal="center" vertical="center" wrapText="1"/>
    </xf>
    <xf numFmtId="3" fontId="28" fillId="2" borderId="6" xfId="0" applyNumberFormat="1" applyFont="1" applyFill="1" applyBorder="1" applyAlignment="1">
      <alignment vertical="center"/>
    </xf>
    <xf numFmtId="3" fontId="28" fillId="2" borderId="0" xfId="0" applyNumberFormat="1" applyFont="1" applyFill="1" applyAlignment="1">
      <alignment vertical="center"/>
    </xf>
    <xf numFmtId="3" fontId="28" fillId="0" borderId="0" xfId="0" applyNumberFormat="1" applyFont="1"/>
    <xf numFmtId="0" fontId="28" fillId="0" borderId="0" xfId="0" applyFont="1"/>
    <xf numFmtId="0" fontId="10" fillId="4" borderId="6" xfId="0" quotePrefix="1" applyFont="1" applyFill="1" applyBorder="1" applyAlignment="1">
      <alignment vertical="top" wrapText="1"/>
    </xf>
    <xf numFmtId="0" fontId="10" fillId="4" borderId="15" xfId="0" applyFont="1" applyFill="1" applyBorder="1" applyAlignment="1">
      <alignment vertical="top" wrapText="1"/>
    </xf>
    <xf numFmtId="0" fontId="10" fillId="4" borderId="16" xfId="0" applyFont="1" applyFill="1" applyBorder="1" applyAlignment="1">
      <alignment vertical="top" wrapText="1"/>
    </xf>
    <xf numFmtId="0" fontId="10" fillId="4" borderId="16" xfId="0" applyFont="1" applyFill="1" applyBorder="1" applyAlignment="1">
      <alignment horizontal="center" vertical="center" wrapText="1"/>
    </xf>
    <xf numFmtId="3" fontId="10" fillId="4" borderId="6" xfId="0" applyNumberFormat="1" applyFont="1" applyFill="1" applyBorder="1" applyAlignment="1">
      <alignment horizontal="right" vertical="center"/>
    </xf>
    <xf numFmtId="0" fontId="10" fillId="4" borderId="6" xfId="0" applyFont="1" applyFill="1" applyBorder="1" applyAlignment="1">
      <alignment horizontal="center" vertical="center" wrapText="1"/>
    </xf>
    <xf numFmtId="0" fontId="3" fillId="4" borderId="6" xfId="0" applyFont="1" applyFill="1" applyBorder="1" applyAlignment="1">
      <alignment horizontal="center" vertical="top" wrapText="1"/>
    </xf>
    <xf numFmtId="0" fontId="3" fillId="4" borderId="0" xfId="0" applyFont="1" applyFill="1" applyAlignment="1">
      <alignment horizontal="left" vertical="top" wrapText="1"/>
    </xf>
    <xf numFmtId="0" fontId="3" fillId="4" borderId="17" xfId="0" applyFont="1" applyFill="1" applyBorder="1" applyAlignment="1">
      <alignment horizontal="center" vertical="top" wrapText="1"/>
    </xf>
    <xf numFmtId="3" fontId="29" fillId="0" borderId="6" xfId="0" applyNumberFormat="1" applyFont="1" applyBorder="1" applyAlignment="1">
      <alignment vertical="center"/>
    </xf>
    <xf numFmtId="3" fontId="29" fillId="0" borderId="0" xfId="0" applyNumberFormat="1" applyFont="1" applyAlignment="1">
      <alignment vertical="center"/>
    </xf>
    <xf numFmtId="3" fontId="29" fillId="0" borderId="0" xfId="0" applyNumberFormat="1" applyFont="1"/>
    <xf numFmtId="0" fontId="29" fillId="0" borderId="0" xfId="0" applyFont="1"/>
    <xf numFmtId="3" fontId="10" fillId="4" borderId="17" xfId="0" applyNumberFormat="1" applyFont="1" applyFill="1" applyBorder="1" applyAlignment="1">
      <alignment horizontal="right" vertical="center" wrapText="1" shrinkToFit="1"/>
    </xf>
    <xf numFmtId="3" fontId="10" fillId="4" borderId="0" xfId="0" applyNumberFormat="1" applyFont="1" applyFill="1" applyAlignment="1">
      <alignment horizontal="right" vertical="center" wrapText="1" shrinkToFit="1"/>
    </xf>
    <xf numFmtId="3" fontId="10" fillId="4" borderId="0" xfId="6" applyNumberFormat="1" applyFont="1" applyFill="1" applyAlignment="1">
      <alignment horizontal="left" vertical="top" wrapText="1"/>
    </xf>
    <xf numFmtId="3" fontId="10" fillId="4" borderId="6" xfId="0" applyNumberFormat="1" applyFont="1" applyFill="1" applyBorder="1" applyAlignment="1">
      <alignment horizontal="right" vertical="center" wrapText="1"/>
    </xf>
    <xf numFmtId="3" fontId="3" fillId="4" borderId="6" xfId="6" applyNumberFormat="1" applyFont="1" applyFill="1" applyBorder="1" applyAlignment="1">
      <alignment horizontal="left" vertical="top" wrapText="1"/>
    </xf>
    <xf numFmtId="3" fontId="3" fillId="4" borderId="0" xfId="6" applyNumberFormat="1" applyFont="1" applyFill="1" applyAlignment="1">
      <alignment horizontal="left" vertical="top" wrapText="1"/>
    </xf>
    <xf numFmtId="3" fontId="29" fillId="4" borderId="6" xfId="0" applyNumberFormat="1" applyFont="1" applyFill="1" applyBorder="1" applyAlignment="1">
      <alignment vertical="center"/>
    </xf>
    <xf numFmtId="3" fontId="29" fillId="4" borderId="0" xfId="0" applyNumberFormat="1" applyFont="1" applyFill="1" applyAlignment="1">
      <alignment vertical="center"/>
    </xf>
    <xf numFmtId="9" fontId="10" fillId="0" borderId="16" xfId="0" applyNumberFormat="1" applyFont="1" applyBorder="1" applyAlignment="1">
      <alignment horizontal="center" vertical="center" wrapText="1"/>
    </xf>
    <xf numFmtId="9" fontId="10" fillId="2" borderId="16" xfId="0" applyNumberFormat="1" applyFont="1" applyFill="1" applyBorder="1" applyAlignment="1">
      <alignment horizontal="center" vertical="center" wrapText="1"/>
    </xf>
    <xf numFmtId="3" fontId="10" fillId="2" borderId="0" xfId="0" applyNumberFormat="1" applyFont="1" applyFill="1" applyAlignment="1">
      <alignment horizontal="right" vertical="center"/>
    </xf>
    <xf numFmtId="3" fontId="30" fillId="3" borderId="19" xfId="0" applyNumberFormat="1" applyFont="1" applyFill="1" applyBorder="1" applyAlignment="1">
      <alignment horizontal="right" vertical="center" wrapText="1"/>
    </xf>
    <xf numFmtId="3" fontId="30" fillId="3" borderId="0" xfId="0" applyNumberFormat="1" applyFont="1" applyFill="1" applyAlignment="1">
      <alignment horizontal="right" vertical="center" wrapText="1"/>
    </xf>
    <xf numFmtId="0" fontId="6" fillId="3" borderId="15" xfId="0" applyFont="1" applyFill="1" applyBorder="1" applyAlignment="1">
      <alignment horizontal="left" vertical="top" wrapText="1"/>
    </xf>
    <xf numFmtId="0" fontId="7" fillId="2" borderId="0" xfId="0" applyFont="1" applyFill="1" applyAlignment="1">
      <alignment wrapText="1"/>
    </xf>
    <xf numFmtId="3" fontId="31" fillId="10" borderId="0" xfId="0" applyNumberFormat="1" applyFont="1" applyFill="1"/>
    <xf numFmtId="3" fontId="31" fillId="0" borderId="0" xfId="0" applyNumberFormat="1" applyFont="1"/>
    <xf numFmtId="0" fontId="31" fillId="0" borderId="0" xfId="0" applyFont="1"/>
    <xf numFmtId="0" fontId="7" fillId="0" borderId="0" xfId="0" applyFont="1" applyAlignment="1">
      <alignment wrapText="1"/>
    </xf>
    <xf numFmtId="3" fontId="32" fillId="0" borderId="0" xfId="0" applyNumberFormat="1" applyFont="1"/>
    <xf numFmtId="0" fontId="32" fillId="0" borderId="0" xfId="0" applyFont="1"/>
    <xf numFmtId="9" fontId="24" fillId="5" borderId="16" xfId="0" applyNumberFormat="1" applyFont="1" applyFill="1" applyBorder="1" applyAlignment="1">
      <alignment horizontal="center" vertical="center" wrapText="1"/>
    </xf>
    <xf numFmtId="3" fontId="24" fillId="5" borderId="17" xfId="0" applyNumberFormat="1" applyFont="1" applyFill="1" applyBorder="1" applyAlignment="1">
      <alignment vertical="center" wrapText="1"/>
    </xf>
    <xf numFmtId="3" fontId="24" fillId="5" borderId="0" xfId="0" applyNumberFormat="1" applyFont="1" applyFill="1" applyAlignment="1">
      <alignment vertical="center" wrapText="1"/>
    </xf>
    <xf numFmtId="0" fontId="6" fillId="5" borderId="6" xfId="0" applyFont="1" applyFill="1" applyBorder="1" applyAlignment="1">
      <alignment horizontal="center" vertical="center" wrapText="1"/>
    </xf>
    <xf numFmtId="0" fontId="7" fillId="5" borderId="0" xfId="0" applyFont="1" applyFill="1" applyAlignment="1">
      <alignment horizontal="left" vertical="top" wrapText="1"/>
    </xf>
    <xf numFmtId="0" fontId="7" fillId="5" borderId="0" xfId="0" applyFont="1" applyFill="1"/>
    <xf numFmtId="3" fontId="6" fillId="3" borderId="18" xfId="0" applyNumberFormat="1" applyFont="1" applyFill="1" applyBorder="1" applyAlignment="1">
      <alignment vertical="center" wrapText="1"/>
    </xf>
    <xf numFmtId="3" fontId="33" fillId="2" borderId="6" xfId="0" applyNumberFormat="1" applyFont="1" applyFill="1" applyBorder="1" applyAlignment="1">
      <alignment vertical="center"/>
    </xf>
    <xf numFmtId="3" fontId="33" fillId="2" borderId="0" xfId="0" applyNumberFormat="1" applyFont="1" applyFill="1" applyAlignment="1">
      <alignment vertical="center"/>
    </xf>
    <xf numFmtId="3" fontId="24" fillId="5" borderId="17" xfId="0" applyNumberFormat="1" applyFont="1" applyFill="1" applyBorder="1" applyAlignment="1">
      <alignment horizontal="right" vertical="center" wrapText="1"/>
    </xf>
    <xf numFmtId="3" fontId="24" fillId="5" borderId="0" xfId="0" applyNumberFormat="1" applyFont="1" applyFill="1" applyAlignment="1">
      <alignment horizontal="right" vertical="center" wrapText="1"/>
    </xf>
    <xf numFmtId="3" fontId="6" fillId="3" borderId="17" xfId="2" applyNumberFormat="1" applyFont="1" applyFill="1" applyBorder="1" applyAlignment="1">
      <alignment vertical="center" wrapText="1"/>
    </xf>
    <xf numFmtId="3" fontId="6" fillId="3" borderId="0" xfId="2" applyNumberFormat="1" applyFont="1" applyFill="1" applyBorder="1" applyAlignment="1">
      <alignment vertical="center" wrapText="1"/>
    </xf>
    <xf numFmtId="0" fontId="6" fillId="5" borderId="16" xfId="0" applyFont="1" applyFill="1" applyBorder="1" applyAlignment="1">
      <alignment vertical="top" wrapText="1"/>
    </xf>
    <xf numFmtId="10" fontId="6" fillId="5" borderId="16" xfId="0" applyNumberFormat="1" applyFont="1" applyFill="1" applyBorder="1" applyAlignment="1">
      <alignment horizontal="center" vertical="center" wrapText="1"/>
    </xf>
    <xf numFmtId="3" fontId="6" fillId="5" borderId="17" xfId="0" applyNumberFormat="1" applyFont="1" applyFill="1" applyBorder="1" applyAlignment="1">
      <alignment horizontal="right" vertical="center" wrapText="1"/>
    </xf>
    <xf numFmtId="3" fontId="6" fillId="5" borderId="0" xfId="0" applyNumberFormat="1" applyFont="1" applyFill="1" applyAlignment="1">
      <alignment horizontal="right" vertical="center" wrapText="1"/>
    </xf>
    <xf numFmtId="0" fontId="10" fillId="7" borderId="15" xfId="0" applyFont="1" applyFill="1" applyBorder="1" applyAlignment="1">
      <alignment vertical="top" wrapText="1"/>
    </xf>
    <xf numFmtId="3" fontId="10" fillId="7" borderId="6" xfId="0" applyNumberFormat="1" applyFont="1" applyFill="1" applyBorder="1" applyAlignment="1">
      <alignment horizontal="right" vertical="center" wrapText="1"/>
    </xf>
    <xf numFmtId="0" fontId="3" fillId="7" borderId="0" xfId="0" applyFont="1" applyFill="1" applyAlignment="1">
      <alignment wrapText="1"/>
    </xf>
    <xf numFmtId="0" fontId="7" fillId="0" borderId="6" xfId="0" applyFont="1" applyBorder="1" applyAlignment="1">
      <alignment horizontal="center" vertical="top" wrapText="1"/>
    </xf>
    <xf numFmtId="0" fontId="7" fillId="0" borderId="0" xfId="0" applyFont="1" applyAlignment="1">
      <alignment horizontal="left" vertical="top" wrapText="1"/>
    </xf>
    <xf numFmtId="0" fontId="7" fillId="0" borderId="17" xfId="0" applyFont="1" applyBorder="1" applyAlignment="1">
      <alignment horizontal="center" vertical="top" wrapText="1"/>
    </xf>
    <xf numFmtId="0" fontId="10" fillId="3" borderId="6" xfId="0" applyFont="1" applyFill="1" applyBorder="1" applyAlignment="1">
      <alignment horizontal="center" vertical="center" wrapText="1"/>
    </xf>
    <xf numFmtId="0" fontId="3" fillId="3" borderId="6" xfId="0" applyFont="1" applyFill="1" applyBorder="1" applyAlignment="1">
      <alignment horizontal="center" vertical="top" wrapText="1"/>
    </xf>
    <xf numFmtId="0" fontId="3" fillId="3" borderId="0" xfId="0" applyFont="1" applyFill="1" applyAlignment="1">
      <alignment wrapText="1"/>
    </xf>
    <xf numFmtId="0" fontId="3" fillId="3" borderId="17" xfId="0" applyFont="1" applyFill="1" applyBorder="1" applyAlignment="1">
      <alignment horizontal="center" vertical="top" wrapText="1"/>
    </xf>
    <xf numFmtId="3" fontId="23" fillId="2" borderId="6" xfId="0" applyNumberFormat="1" applyFont="1" applyFill="1" applyBorder="1" applyAlignment="1">
      <alignment horizontal="right" vertical="center" wrapText="1"/>
    </xf>
    <xf numFmtId="3" fontId="23" fillId="2" borderId="0" xfId="0" applyNumberFormat="1" applyFont="1" applyFill="1" applyAlignment="1">
      <alignment horizontal="right" vertical="center"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3" fontId="6" fillId="0" borderId="7" xfId="0" applyNumberFormat="1" applyFont="1" applyBorder="1" applyAlignment="1">
      <alignment horizontal="right" vertical="center" wrapText="1"/>
    </xf>
    <xf numFmtId="3" fontId="2" fillId="0" borderId="6" xfId="0" applyNumberFormat="1" applyFont="1" applyBorder="1" applyAlignment="1">
      <alignment horizontal="right" vertical="center" wrapText="1"/>
    </xf>
    <xf numFmtId="0" fontId="3" fillId="0" borderId="23" xfId="0" applyFont="1" applyBorder="1" applyAlignment="1">
      <alignment vertical="top" wrapText="1"/>
    </xf>
    <xf numFmtId="0" fontId="3" fillId="0" borderId="23" xfId="0" applyFont="1" applyBorder="1" applyAlignment="1">
      <alignment horizontal="left" vertical="top" wrapText="1"/>
    </xf>
    <xf numFmtId="164" fontId="3" fillId="0" borderId="23" xfId="2" applyFont="1" applyFill="1" applyBorder="1"/>
    <xf numFmtId="164" fontId="3" fillId="0" borderId="0" xfId="2" applyFont="1" applyFill="1"/>
    <xf numFmtId="0" fontId="3" fillId="0" borderId="0" xfId="0" applyFont="1" applyAlignment="1">
      <alignment vertical="top" wrapText="1"/>
    </xf>
    <xf numFmtId="0" fontId="8" fillId="0" borderId="0" xfId="0" applyFont="1" applyAlignment="1">
      <alignment vertical="top" wrapText="1"/>
    </xf>
    <xf numFmtId="164" fontId="8" fillId="0" borderId="0" xfId="2" applyFont="1" applyFill="1" applyBorder="1" applyAlignment="1">
      <alignment vertical="top" wrapText="1"/>
    </xf>
    <xf numFmtId="3" fontId="34" fillId="0" borderId="0" xfId="0" applyNumberFormat="1" applyFont="1" applyAlignment="1">
      <alignment horizontal="center" vertical="center" wrapText="1" shrinkToFit="1"/>
    </xf>
    <xf numFmtId="0" fontId="28" fillId="0" borderId="0" xfId="0" applyFont="1" applyAlignment="1">
      <alignment vertical="center" wrapText="1"/>
    </xf>
    <xf numFmtId="164" fontId="7" fillId="0" borderId="0" xfId="0" applyNumberFormat="1" applyFont="1" applyAlignment="1">
      <alignment horizontal="center" vertical="top" wrapText="1"/>
    </xf>
    <xf numFmtId="3" fontId="34" fillId="0" borderId="0" xfId="0" applyNumberFormat="1" applyFont="1" applyAlignment="1">
      <alignment horizontal="center" vertical="center" wrapText="1"/>
    </xf>
    <xf numFmtId="0" fontId="3" fillId="0" borderId="0" xfId="7" applyFont="1" applyAlignment="1">
      <alignment horizontal="left" vertical="top" wrapText="1"/>
    </xf>
    <xf numFmtId="164" fontId="3" fillId="0" borderId="0" xfId="2" applyFont="1" applyAlignment="1">
      <alignment horizontal="left" vertical="top" wrapText="1"/>
    </xf>
    <xf numFmtId="0" fontId="8" fillId="0" borderId="0" xfId="0" applyFont="1" applyAlignment="1">
      <alignment vertical="center" wrapText="1"/>
    </xf>
    <xf numFmtId="0" fontId="3" fillId="0" borderId="0" xfId="0" applyFont="1" applyAlignment="1">
      <alignment vertical="top"/>
    </xf>
    <xf numFmtId="0" fontId="35" fillId="0" borderId="0" xfId="0" applyFont="1"/>
    <xf numFmtId="164" fontId="33" fillId="0" borderId="0" xfId="2" applyFont="1" applyAlignment="1">
      <alignment horizontal="left" vertical="top" wrapText="1"/>
    </xf>
    <xf numFmtId="0" fontId="33" fillId="0" borderId="0" xfId="0" applyFont="1" applyAlignment="1">
      <alignment vertical="center" wrapText="1"/>
    </xf>
    <xf numFmtId="0" fontId="36" fillId="0" borderId="0" xfId="0" applyFont="1" applyAlignment="1">
      <alignment vertical="center" wrapText="1"/>
    </xf>
    <xf numFmtId="3" fontId="33" fillId="0" borderId="0" xfId="0" applyNumberFormat="1" applyFont="1" applyAlignment="1">
      <alignment vertical="center" wrapText="1"/>
    </xf>
    <xf numFmtId="164" fontId="33" fillId="0" borderId="0" xfId="2" applyFont="1" applyAlignment="1">
      <alignment vertical="center" wrapText="1"/>
    </xf>
    <xf numFmtId="164" fontId="33" fillId="0" borderId="0" xfId="2" applyFont="1" applyAlignment="1">
      <alignment horizontal="right" vertical="center" wrapText="1"/>
    </xf>
    <xf numFmtId="164" fontId="33" fillId="0" borderId="0" xfId="0" applyNumberFormat="1" applyFont="1" applyAlignment="1">
      <alignment wrapText="1"/>
    </xf>
    <xf numFmtId="0" fontId="33" fillId="0" borderId="0" xfId="0" applyFont="1" applyAlignment="1">
      <alignment horizontal="right" vertical="center" wrapText="1"/>
    </xf>
    <xf numFmtId="3" fontId="33" fillId="0" borderId="0" xfId="0" applyNumberFormat="1" applyFont="1" applyAlignment="1">
      <alignment horizontal="right" vertical="center" wrapText="1"/>
    </xf>
    <xf numFmtId="0" fontId="33" fillId="0" borderId="0" xfId="0" applyFont="1" applyAlignment="1">
      <alignment wrapText="1"/>
    </xf>
    <xf numFmtId="0" fontId="35" fillId="0" borderId="0" xfId="0" applyFont="1" applyAlignment="1">
      <alignment horizontal="left" indent="1"/>
    </xf>
    <xf numFmtId="0" fontId="33" fillId="0" borderId="0" xfId="0" applyFont="1" applyAlignment="1">
      <alignment horizontal="center" vertical="center" wrapText="1"/>
    </xf>
    <xf numFmtId="166" fontId="33" fillId="0" borderId="0" xfId="0" applyNumberFormat="1" applyFont="1" applyAlignment="1">
      <alignment wrapText="1"/>
    </xf>
    <xf numFmtId="0" fontId="35" fillId="0" borderId="0" xfId="0" applyFont="1" applyAlignment="1">
      <alignment horizontal="left"/>
    </xf>
    <xf numFmtId="164" fontId="33" fillId="0" borderId="0" xfId="2" applyFont="1" applyFill="1" applyAlignment="1">
      <alignment wrapText="1"/>
    </xf>
    <xf numFmtId="164" fontId="33" fillId="0" borderId="0" xfId="2" applyFont="1" applyFill="1" applyAlignment="1">
      <alignment horizontal="center" vertical="center" wrapText="1"/>
    </xf>
    <xf numFmtId="41" fontId="33" fillId="0" borderId="0" xfId="0" applyNumberFormat="1" applyFont="1" applyAlignment="1">
      <alignment horizontal="center" vertical="center" wrapText="1"/>
    </xf>
    <xf numFmtId="164" fontId="33" fillId="0" borderId="0" xfId="0" applyNumberFormat="1" applyFont="1" applyAlignment="1">
      <alignment vertical="center" wrapText="1"/>
    </xf>
    <xf numFmtId="0" fontId="3" fillId="0" borderId="0" xfId="0" applyFont="1" applyAlignment="1">
      <alignment vertical="center" wrapText="1"/>
    </xf>
    <xf numFmtId="0" fontId="28" fillId="0" borderId="0" xfId="0" applyFont="1" applyAlignment="1">
      <alignment wrapText="1"/>
    </xf>
    <xf numFmtId="3" fontId="37" fillId="0" borderId="0" xfId="0" applyNumberFormat="1" applyFont="1" applyAlignment="1">
      <alignment horizontal="right" vertical="center" wrapText="1"/>
    </xf>
    <xf numFmtId="3" fontId="38" fillId="0" borderId="0" xfId="0" applyNumberFormat="1" applyFont="1" applyAlignment="1">
      <alignment horizontal="right" vertical="center" wrapText="1"/>
    </xf>
    <xf numFmtId="0" fontId="39" fillId="0" borderId="0" xfId="0" applyFont="1" applyAlignment="1">
      <alignment horizontal="left" indent="1"/>
    </xf>
    <xf numFmtId="164" fontId="33" fillId="0" borderId="0" xfId="0" applyNumberFormat="1" applyFont="1" applyAlignment="1">
      <alignment horizontal="center" vertical="center" wrapText="1"/>
    </xf>
    <xf numFmtId="164" fontId="33" fillId="0" borderId="0" xfId="2" applyFont="1" applyAlignment="1">
      <alignment horizontal="center" vertical="center" wrapText="1"/>
    </xf>
    <xf numFmtId="0" fontId="3"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3" fontId="34" fillId="0" borderId="0" xfId="0" applyNumberFormat="1" applyFont="1" applyAlignment="1">
      <alignment horizontal="center" vertical="center" wrapText="1" shrinkToFit="1"/>
    </xf>
    <xf numFmtId="3" fontId="34" fillId="0" borderId="0" xfId="0" applyNumberFormat="1" applyFont="1" applyAlignment="1">
      <alignment horizontal="center" vertical="center" wrapText="1"/>
    </xf>
    <xf numFmtId="164" fontId="33" fillId="0" borderId="0" xfId="2" applyFont="1" applyAlignment="1">
      <alignment horizontal="right" vertical="center" wrapText="1"/>
    </xf>
    <xf numFmtId="3" fontId="33" fillId="0" borderId="0" xfId="0" applyNumberFormat="1" applyFont="1" applyAlignment="1">
      <alignment horizontal="right" vertical="center" wrapText="1"/>
    </xf>
    <xf numFmtId="0" fontId="33" fillId="0" borderId="0" xfId="0" applyFont="1" applyAlignment="1">
      <alignment horizontal="right" vertical="center" wrapText="1"/>
    </xf>
    <xf numFmtId="0" fontId="2" fillId="0" borderId="1" xfId="4" applyFont="1" applyBorder="1" applyAlignment="1">
      <alignment horizontal="center"/>
    </xf>
    <xf numFmtId="0" fontId="2" fillId="0" borderId="2" xfId="4" applyFont="1" applyBorder="1" applyAlignment="1">
      <alignment horizontal="center"/>
    </xf>
    <xf numFmtId="0" fontId="2" fillId="0" borderId="4" xfId="4" applyFont="1" applyBorder="1" applyAlignment="1">
      <alignment horizontal="center"/>
    </xf>
    <xf numFmtId="0" fontId="2" fillId="0" borderId="0" xfId="4" applyFont="1" applyAlignment="1">
      <alignment horizontal="center"/>
    </xf>
    <xf numFmtId="0" fontId="6" fillId="0" borderId="4"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vertical="top" wrapText="1"/>
    </xf>
    <xf numFmtId="0" fontId="6" fillId="0" borderId="10" xfId="0" applyFont="1" applyBorder="1" applyAlignment="1">
      <alignment horizontal="center" vertical="top"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9" xfId="5" applyFont="1" applyBorder="1" applyAlignment="1">
      <alignment horizontal="center" vertical="center" wrapText="1"/>
    </xf>
  </cellXfs>
  <cellStyles count="8">
    <cellStyle name="Comma" xfId="1" builtinId="3"/>
    <cellStyle name="Comma [0]" xfId="2" builtinId="6"/>
    <cellStyle name="Normal" xfId="0" builtinId="0"/>
    <cellStyle name="Normal 2" xfId="5" xr:uid="{3A3B325A-68A3-4BBC-A112-3AC7E3F80703}"/>
    <cellStyle name="Normal 2 2 3 4 3 2" xfId="4" xr:uid="{3D402DE1-0469-481C-ABDB-640E320F204C}"/>
    <cellStyle name="Normal 3" xfId="7" xr:uid="{2AF63E85-530D-44C8-B64F-EAA7C80438D8}"/>
    <cellStyle name="Normal 3_NERACA 2011 data aset" xfId="6" xr:uid="{6803FBF7-6813-4B7C-ACC9-616A85FAE7D3}"/>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90" Type="http://schemas.openxmlformats.org/officeDocument/2006/relationships/theme" Target="theme/theme1.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93"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sharedStrings" Target="sharedStrings.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d-I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'[88]2026 hearing'!$R$158:$R$161</c:f>
              <c:numCache>
                <c:formatCode>General</c:formatCode>
                <c:ptCount val="4"/>
                <c:pt idx="0">
                  <c:v>97948058676</c:v>
                </c:pt>
                <c:pt idx="1">
                  <c:v>37398514512</c:v>
                </c:pt>
                <c:pt idx="2">
                  <c:v>11729525300</c:v>
                </c:pt>
                <c:pt idx="3">
                  <c:v>269535460000</c:v>
                </c:pt>
              </c:numCache>
            </c:numRef>
          </c:val>
          <c:extLst>
            <c:ext xmlns:c15="http://schemas.microsoft.com/office/drawing/2012/chart" uri="{02D57815-91ED-43cb-92C2-25804820EDAC}">
              <c15:filteredCategoryTitle>
                <c15:cat>
                  <c:strRef>
                    <c:extLst>
                      <c:ext uri="{02D57815-91ED-43cb-92C2-25804820EDAC}">
                        <c15:formulaRef>
                          <c15:sqref>'[88]2026 hearing'!$Q$158:$Q$161</c15:sqref>
                        </c15:formulaRef>
                      </c:ext>
                    </c:extLst>
                    <c:strCache>
                      <c:ptCount val="4"/>
                      <c:pt idx="0">
                        <c:v>DAU</c:v>
                      </c:pt>
                      <c:pt idx="1">
                        <c:v>DAK Fisik</c:v>
                      </c:pt>
                      <c:pt idx="2">
                        <c:v>DAK Nonfisik</c:v>
                      </c:pt>
                      <c:pt idx="3">
                        <c:v>BLUD</c:v>
                      </c:pt>
                    </c:strCache>
                  </c:strRef>
                </c15:cat>
              </c15:filteredCategoryTitle>
            </c:ext>
            <c:ext xmlns:c16="http://schemas.microsoft.com/office/drawing/2014/chart" uri="{C3380CC4-5D6E-409C-BE32-E72D297353CC}">
              <c16:uniqueId val="{00000000-9485-48BF-825F-2EC1F4696DAF}"/>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d-I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537481</xdr:colOff>
      <xdr:row>164</xdr:row>
      <xdr:rowOff>136080</xdr:rowOff>
    </xdr:from>
    <xdr:to>
      <xdr:col>18</xdr:col>
      <xdr:colOff>1734910</xdr:colOff>
      <xdr:row>181</xdr:row>
      <xdr:rowOff>103423</xdr:rowOff>
    </xdr:to>
    <xdr:graphicFrame macro="">
      <xdr:nvGraphicFramePr>
        <xdr:cNvPr id="2" name="Chart 1">
          <a:extLst>
            <a:ext uri="{FF2B5EF4-FFF2-40B4-BE49-F238E27FC236}">
              <a16:creationId xmlns:a16="http://schemas.microsoft.com/office/drawing/2014/main" id="{1DE68897-865C-4944-939C-B512CB6EB5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Cu\Downloads\DATA\2019\apbd%20perubahan%202019\PENAWARAN%202006\AI%20TUGAS%20KULIAH\APBN\Seksi%20VIII%20P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itra_master\bintang%20(d)\RAB%20JALAN%202006\DENTE%20-%20DEN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Users\Cu\Downloads\DATA\2019\apbd%20perubahan%202019\11%20Proyek%202009\3.%20Way%20Kanan\Paket-1%20Cv.%20Dwi%20Artha\ESWIN%20FILES\FILE%20OF%202007\JALAN\ABT%20WAY%20KANAN\REVISI%20RAB%20ABT%20WAY%20KANAN20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Users\Cu\Downloads\DATA\2019\apbd%20perubahan%202019\Analisa\Analis%20K-20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Users\Cu\Downloads\DATA\2019\apbd%20perubahan%202019\LAPTOP%20MAS%20BUDI\RAB%20JALAN%20UNTUK%202007\Mulyo%20Asri-Wonokerto%20&amp;%20JL%202%20Panaraga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Users\Cu\Downloads\DATA\2019\apbd%20perubahan%202019\Wek'e%20Agus\TAHUN%202007\DARINASE\ANNALIS%20SNI%202007%20Dinas%20PU.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Users\Cu\Downloads\DATA\2019\apbd%20perubahan%202019\Dokumen\Latasir%2008%20CV.%20MARLIN%20KONSULTAN\Latasir%202008\Harga%20&amp;%20Anal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Users\Cu\Downloads\KANTOR\APBD%2007\RAB%20DAN%20GAMBAR%20PERENC.%20APBD%2007\Onderlaag\Peningk.%20PAKET%201%20SD%202\paket%202%20%20Ruas%20Jalan%20Sp.%20Cakat%20-%20Sungai%20Lua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Users\Cu\Downloads\DATA\2019\apbd%20perubahan%202019\PROYEK%20BM%20TB%202008\OE%20JALAN%20TUBA%202008\Unit%20I%20-%20Unit%20III.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Users\Cu\Downloads\DATA\2019\apbd%20perubahan%202019\PROYEK%20BM%20TB%202008\OE%20JALAN%20TUBA%202008\RENGAS%20CENDUNG%20-%20SP.%20MULYO%20KENCON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Users\Cu\Downloads\LAPTOP%20MAS%20BUDI\RAB%20JALAN%20UNTUK%202007\Mulyo%20Asri-Wonokerto%20&amp;%20JL%202%20Panarag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Cu\Downloads\DATA\2019\apbd%20perubahan%202019\TAHUN%202007\JALAN%202007\RAB%20JALAN\JALAN%20KAKAK%20TUA%20NEW\1-BOQ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Users\Cu\Downloads\DATA\2019\apbd%20perubahan%202019\KONTRAK%20DIDKAS\UAS\Documents%20and%20Settings\All%20Users\Documents\My%20Documents\Punya\Bina%20Marga\Data-data\Paket2%20Om%20Toni\Lamteng\Novan\BM%2012\RE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Users\Cu\Downloads\DATA\2019\apbd%20perubahan%202019\~%20Mesuji\Evaluasi%202011\PENDAPATAN%20SATU%20PINTU\PROYEK%20BM%20TB%202008\OE%20JALAN%20TUBA%202008\Unit%20I%20-%20Unit%20III.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Users\Cu\Downloads\DATA\2019\apbd%20perubahan%202019\~%20Mesuji\Evaluasi%202011\PENDAPATAN%20SATU%20PINTU\PROYEK%20BM%20TB%202008\OE%20JALAN%20TUBA%202008\RENGAS%20CENDUNG%20-%20SP.%20MULYO%20KENCON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Users\Cu\Downloads\DATA\2019\apbd%20perubahan%202019\KONTRAK%20DIDKAS\UAS\My%20Documents\BM%2029\REK.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Users\Cu\Downloads\DATA\2019\apbd%20perubahan%202019\bina%20marga%202009\BILL%202008%20BINA%20MARGA\PEY%20@STUDIO\file%20penawra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Users\Cu\Downloads\DATA\2019\apbd%20perubahan%202019\KONTRAK%20DIDKAS\UAS\Documents%20and%20Settings\All%20Users\Documents\My%20Documents\Punya\Bina%20Marga\Data-data\Paket2%20Om%20Toni\Lamteng\Novan\K-Mast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Users\Cu\Downloads\DATA\2019\apbd%20perubahan%202019\PENAWARAN%202006\AI%20TUGAS%20KULIAH\APBN\TENDER\OE%20Dumagin.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PEKERJAAN%20PU\2011\PROYEK%202011\RENCANA%20DAN%20SISTEM\FORM%20PAKTA%20DAN%20PENDAFTARA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hk1\D\Documents%20and%20Settings\All%20Users\Documents\My%20Documents\Punya\Bina%20Marga\Data-data\Paket2%20Om%20Toni\Lamteng\Novan\K-Master.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hk1\D\Documents%20and%20Settings\All%20Users\Documents\My%20Documents\Punya\Bina%20Marga\Data-data\Paket2%20Om%20Toni\Lamteng\Novan\BM%2012\R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Users\Cu\Downloads\DATA\2019\apbd%20perubahan%202019\KONTRAK%20DIDKAS\UAS\PENAWARAN%20PU%20METRO\PAKET%2044\CV.%20BUAY%20AJI\5-ALA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hk1\D\My%20Documents\BM%2029\REK.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PROYEK%20BM%20TB%202008\OE%20JALAN%20TUBA%202008\Unit%20I%20-%20Unit%20II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Users\Cu\Downloads\DATA\2019\apbd%20perubahan%202019\SD%20LAMTIM%202010\RAB%20RKB%20&amp;%20REHAB\PENAWARAN%20PU%20METRO\PAKET%2044\CV.%20BUAY%20AJI\5-ALA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PROYEK%20BM%20TB%202008\OE%20JALAN%20TUBA%202008\RENGAS%20CENDUNG%20-%20SP.%20MULYO%20KENCONO.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TAHUN%202007\DINAS%20PENDIDIKAN\GEDUNG\RAB%20SDN%209%20MP.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Penawaran%20Lelang%202005\A.4.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Users\Cu\Downloads\00hsbgn\HSBU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Users\Cu\Downloads\DATA\2019\apbd%20perubahan%202019\APBN%20-%20KOTA%20BUMI\PAKET%20SOEKARNO%20HATTA%20-%20KOTABUMI\TIME%20SCHDL.%20CITRA%20SALIM%20SERASI\PKT-5%20PT-CITRA%20SALIM.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itra_master\bintang%20(d)\RAB%20JALAN%202006\6-AGGR.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Users\Cu\Downloads\DATA\2019\apbd%20perubahan%202019\BOQ\perbinda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sers\Cu\Downloads\DATA\2019\apbd%20perubahan%202019\RS.%20AYANI%20BAHAN\CV.%20SAHARA%20BENAR\1-BOQ.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Users\Cu\Downloads\DWI\2017\spj%202017%20dwi%20final\12%20Desember%202017.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RAB%20PUSKES%20KEBONJAHE%2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Users\Cu\Downloads\DATA\2019\apbd%20perubahan%202019\penawaran\motongkad\CV.%20SARIWONO\file%20penawra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Users\Cu\Downloads\DATA\2019\apbd%20perubahan%202019\OE\OE%20GEDUNG\OE%20Gd%20Kesehatan\RAB%20revisi%20kes.%202006-ok%20terakhir.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Users\Cu\Downloads\DATA\2019\apbd%20perubahan%202019\BOQ\olot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Users\Cu\Downloads\DATA\2019\apbd%20perubahan%202019\bina%20marga%202009\APBN\Seksi%20VIII%20Pen.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Startup" Target="07%20FISIK/1-PENGAIRAN/(PDAM)%20PT-PD%20MULY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Users\Cu\Downloads\DATA\2019\apbd%20perubahan%202019\KONTRAK%20DIDKAS\UAS\RAB%20SMP%20BARU%20DAK.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Users\Cu\Downloads\DATA\2019\apbd%20perubahan%202019\TAHUN%202007\PENAWARAN%20BM%202007\PENAWARAN%20PAKET%2016\My%20Documents\BM%2029\REK.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Users\Cu\Downloads\DATA\2019\apbd%20perubahan%202019\DPRD\RAB%20Jalan(as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Users\Cu\Downloads\DATA\2019\apbd%20perubahan%202019\Timur2003,fisik\Oe%20Jembatan\Jembat%20barat.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BF84F82\OE%20Pemagaran%20Kantor%20Tempat%20Kerja%2020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oco\data%20(d)\data-ru5t1\M-C\rev141203\MC-CASH%23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RAB.1\KTM%20REPORT\Progress%20RUMAH%20PINTAR\Monthly%20Progress%20Report\LAPOR%20%20PUSAT%20BISNIS%20REAL%20(Master).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H:\Users\Cu\Downloads\DATA\2019\apbd%20perubahan%202019\Kota%20Madya%20B.%20Lampung\EE%20DAK%20Kesehatan%20200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Users\Cu\Downloads\DATA\2019\apbd%20perubahan%202019\DATA%20CONSULTAN\penawaran\rumah%20sakit\CV.%20POGOGUL%20JAYA\CV.%20POGOGUL%20JAY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Divisi%20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RAB.1\KTM%20REPORT\Progress%20RUMAH%20PINTAR\Monthly%20Progress%20Report\LAPOR%20%20PUSAT%20BISNIS%20RE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Documents%20and%20Settings\user\My%20Documents\LAP%20HARGA%20SAT\ANL%20HARGA%20SATUAN\EXCEL-PAHS\PANDUAN%20BQ\EE%20FO%20Pamanukan\3-DIV3.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en\desain2%20(d)\DOKUMENT%20DULU\backup\Sipil\PKM.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Divisi%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sers\Cu\Downloads\DATA\2019\apbd%20perubahan%202019\MASTER%20%20BM%202009%20MOGOYUNGGU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Divisi%204.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Phk1\D\Documents%20and%20Settings\Verdalena\Desktop\My%20Documents\Ismail\Nina\1%20Aisa\3-DIV6.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Divisi%205.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Divisi%206.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M:\Kumpulan%20Data\Data%20koe\My%20Documents\Data%20Baru\Data%20RAB\RAB%20BM\BM%2006\MC\Dokumen%20Jaya\Dok.%20CV.%20LING.%20AL.%20%20KON.%202004\Jembatan%202005-2006\CV.%20Gunung%20Makmur\1-BOQ.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E\OE%202005\OE%20Jalan%202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Users\Cu\Downloads\DATA\2019\apbd%20perubahan%202019\TAHUN%202007\Pokmas%20Lk.VI\Drainase\My%20Documents\PROYEK%202005\KESEHATAN\Cplx\Lain-lain\Evaluasi%202003\dari%20disket\RAB%20REHAB%20KTR%20OE1%20BARU.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H:\Users\Cu\Downloads\DATA\2019\apbd%20perubahan%202019\Dokumen\Data%20UPT\Kegiatan%202007%20UPT\RAB%20(EE%20+%20OE)%20UPT%20TPAS\RAB%20%20Jl.%20Lingkar%20UPT%20TPAS%20OKbaru.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Ismail\d\Documents%20and%20Settings\Verdalena\My%20Documents\Ismail\Bina%20Marga\Pemeliharaan%2004%20(K)\Jl.%20Manggi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DONO\EKO\LAPORAN%20AWAS\MESUJI%20AWAS%202010%20APBD\6.%20DRANASE%20TERSEBAR\LAPORAN%20DRAINASE%20TERSEBAR\PBPJ.%2004\LAP.%20BULANAN%20PAKET%20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0CD5B3\CV.%20RAFI%20KURNIA%20JAYA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DOKLEL%20APBD%20MESUJI\DOKLEL%20CK%2008\mesuji%20baru\data%20pindahan\My%20Documents\Imam\Amir.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H:\Users\Cu\Downloads\DATA\2019\apbd%20perubahan%202019\KANTOR%20KONSULTAN\a.%20PERENCANAAN%2006\ENGINEER%20ESTIMATE\Master%20RAB%20BM%202006\OE%20Sukarno%20Hatta.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Kegiatan%20Tahun%202008\Laporan%20KTM\LAPOR%20%20PUSAT%20BISNIS%20REAL.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Koco\data%20(d)\My%20Documents\Teknik%202005\MC\MC-CASH%2315_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H:\Users\Cu\Downloads\DATA\2019\apbd%20perubahan%202019\Backup%20D\EVA%20%20Modem%20GSM%20Dinkes%202011.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Users\Cu\Downloads\DATA\2019\apbd%20perubahan%202019\KONTRAK%20DIDKAS\UAS\TAHUN%202007\DINAS%20PENDIDIKAN\GEDUNG\RAB%20SDN%209%20MP.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H:\Users\Cu\Downloads\DATA\2019\apbd%20perubahan%202019\RAB%20SDN%202%20KOMU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JL-KOTARAYA.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H:\Users\Cu\Downloads\DATA\2019\apbd%20perubahan%202019\PENAWARAN%202006\AI%20TUGAS%20KULIAH\2004\rab\MOLINOW%20SMP%20II-tamb.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Penawaran%20Lelang%202005\B.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Users\Cu\Downloads\DATA\2019\apbd%20perubahan%202019\DATA%202009\Panitia%20Lelang%202009\RAB%20HPS%20SAMUA%20PANITIA%202009\BINA%20MARGA\22%20HPS%20JALAN%20PINOGALUMAN%20-LABUANG%20UKI%20FI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Users\Cu\Downloads\DATA\2019\apbd%20perubahan%202019\PENAWARAN%202006\DINAS%20PU%20PROV\JEMBATAN%20BINIHA\RAB%20ANALISA%20SNI.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H:\Users\Cu\Downloads\DATA\2019\apbd%20perubahan%202019\DATA%20MULTIMEDIA\PROJECT%202009\DINKESSOS%20BOLSEL%202010%20PERSIAPAN%20LELANG\PENAARAN%20TAMI\KHUSUS%20TENDER\ciptakarya.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My%20Documents\PL\Rab%20Yos%20Sudarso.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H:\Users\Cu\Downloads\DATA\2019\apbd%20perubahan%202019\~%20Data\Data%20-%20Office\Data\OE%20Fisisk%202006\Anl-2006Ktr\My%20Documents\PL\Rab%20Yos%20Sudarso.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My%20Documents\PENAWARAN\2004\JALAN%20ALAMSYAH.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Users\Cu\Downloads\DATA\2019\apbd%20perubahan%202019\KONTRAK%20DIDKAS\UAS\PENAWARAN%20PERTANIAN%20PROPINSI\PAKET%20JITUT\Jitut\Jides%2010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Phk1\D\Documents%20and%20Settings\All%20Users\Documents\My%20Documents\Punya\Bina%20Marga\Data-data\Paket2%20Om%20Toni\Lamteng\Novan\BM%2010\2-UMUM.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Subbag%20Prog%20Info%20Humas/2025/anggaran/renja%20bapak.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Prog,%20Info,%20Hum/2025/anggaran%202025/2026%20untuk%20sip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Users\Cu\Downloads\DATA\2019\apbd%20perubahan%202019\KANTOR\APBD%2007\RAB%20DAN%20GAMBAR%20PERENC.%20APBD%2007\Onderlaag\Peningk.%20PAKET%201%20SD%202\paket%202%20%20Ruas%20Jalan%20Sp.%20Cakat%20-%20Sungai%20Lu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
      <sheetName val="MPU"/>
      <sheetName val="Jad"/>
      <sheetName val="RAB"/>
      <sheetName val="Mob"/>
      <sheetName val="Ana"/>
      <sheetName val="Alat"/>
      <sheetName val="U&amp;B"/>
      <sheetName val="Sub"/>
      <sheetName val="Mob. Alat"/>
      <sheetName val="Mob Alat"/>
      <sheetName val="Sheet2"/>
    </sheetNames>
    <sheetDataSet>
      <sheetData sheetId="0" refreshError="1"/>
      <sheetData sheetId="1" refreshError="1"/>
      <sheetData sheetId="2" refreshError="1"/>
      <sheetData sheetId="3" refreshError="1">
        <row r="30">
          <cell r="F30" t="str">
            <v>Manado, 28 Desember 1998</v>
          </cell>
        </row>
        <row r="31">
          <cell r="F31" t="str">
            <v>CV.  MERCURY</v>
          </cell>
        </row>
        <row r="32">
          <cell r="J32" t="str">
            <v>PROYEK</v>
          </cell>
          <cell r="K32" t="str">
            <v>:</v>
          </cell>
          <cell r="L32" t="str">
            <v>PENINGKATAN PRASARANA JALAN PROPINSI CABANG DINAS PU KOTAMOBAGU</v>
          </cell>
        </row>
        <row r="33">
          <cell r="L33" t="str">
            <v>DI KABUPATEN BOLAANG MONGONDOW WILAYAH  III</v>
          </cell>
        </row>
        <row r="34">
          <cell r="J34" t="str">
            <v>PAKET</v>
          </cell>
          <cell r="K34" t="str">
            <v>:</v>
          </cell>
          <cell r="L34" t="str">
            <v>KEMA - BELANG - MOLOBOG (SEKSI VIII), TARGET 2,50 KM</v>
          </cell>
        </row>
        <row r="35">
          <cell r="J35" t="str">
            <v>PROPINSI</v>
          </cell>
          <cell r="K35" t="str">
            <v>:</v>
          </cell>
          <cell r="L35" t="str">
            <v>SULAWESI UTARA</v>
          </cell>
        </row>
        <row r="36">
          <cell r="J36" t="str">
            <v>MATA</v>
          </cell>
          <cell r="M36" t="str">
            <v>SA</v>
          </cell>
          <cell r="N36" t="str">
            <v>PERKIRAAN</v>
          </cell>
          <cell r="O36" t="str">
            <v>HARGA</v>
          </cell>
          <cell r="P36" t="str">
            <v>HARGA</v>
          </cell>
        </row>
        <row r="37">
          <cell r="J37" t="str">
            <v>PEMBA</v>
          </cell>
          <cell r="L37" t="str">
            <v>URAIAN</v>
          </cell>
          <cell r="M37" t="str">
            <v>TU</v>
          </cell>
          <cell r="N37" t="str">
            <v>KUANTITAS</v>
          </cell>
          <cell r="O37" t="str">
            <v>SATUAN</v>
          </cell>
          <cell r="P37" t="str">
            <v>PEKERJAAN</v>
          </cell>
        </row>
        <row r="38">
          <cell r="J38" t="str">
            <v>YARAN</v>
          </cell>
          <cell r="M38" t="str">
            <v>AN</v>
          </cell>
          <cell r="O38" t="str">
            <v>( Rp.)</v>
          </cell>
          <cell r="P38" t="str">
            <v>( Rp.)</v>
          </cell>
        </row>
        <row r="39">
          <cell r="J39" t="str">
            <v>a</v>
          </cell>
          <cell r="L39" t="str">
            <v>b</v>
          </cell>
          <cell r="M39" t="str">
            <v>c</v>
          </cell>
          <cell r="N39" t="str">
            <v>d</v>
          </cell>
          <cell r="O39" t="str">
            <v>e</v>
          </cell>
          <cell r="P39" t="str">
            <v>f=(d x e)</v>
          </cell>
        </row>
        <row r="41">
          <cell r="J41" t="str">
            <v>BAB. I</v>
          </cell>
          <cell r="L41" t="str">
            <v>U M U M</v>
          </cell>
        </row>
        <row r="43">
          <cell r="J43" t="str">
            <v>1.2</v>
          </cell>
          <cell r="L43" t="str">
            <v>Mobilisasi</v>
          </cell>
          <cell r="M43" t="str">
            <v>Ls</v>
          </cell>
          <cell r="N43">
            <v>1</v>
          </cell>
          <cell r="O43">
            <v>15850000</v>
          </cell>
          <cell r="P43">
            <v>15850000</v>
          </cell>
        </row>
        <row r="45">
          <cell r="L45" t="str">
            <v>Jumlah Harga Pekerjaan Bab 1  (Dipindahkan ke Rekapitulasi Biaya)</v>
          </cell>
          <cell r="P45">
            <v>15850000</v>
          </cell>
        </row>
        <row r="47">
          <cell r="J47" t="str">
            <v>BAB. II</v>
          </cell>
          <cell r="L47" t="str">
            <v>DRAINASE</v>
          </cell>
        </row>
        <row r="49">
          <cell r="J49" t="str">
            <v>2.1</v>
          </cell>
          <cell r="L49" t="str">
            <v>Pekerjaan Galian Untuk Selokan</v>
          </cell>
          <cell r="M49" t="str">
            <v>M3</v>
          </cell>
          <cell r="N49">
            <v>859.5</v>
          </cell>
          <cell r="O49">
            <v>8507.82</v>
          </cell>
          <cell r="P49">
            <v>7312471.29</v>
          </cell>
        </row>
        <row r="50">
          <cell r="L50" t="str">
            <v>Drainase Dan Saluran Air</v>
          </cell>
        </row>
        <row r="51">
          <cell r="J51" t="str">
            <v>2.2</v>
          </cell>
          <cell r="L51" t="str">
            <v>Pekerjaan Pasangan Batu</v>
          </cell>
          <cell r="M51" t="str">
            <v>M3</v>
          </cell>
          <cell r="N51">
            <v>113.3</v>
          </cell>
          <cell r="O51">
            <v>187521.95</v>
          </cell>
          <cell r="P51">
            <v>21246236.940000001</v>
          </cell>
        </row>
        <row r="52">
          <cell r="L52" t="str">
            <v>Dengan Mortar</v>
          </cell>
        </row>
        <row r="53">
          <cell r="J53" t="str">
            <v>2.3 (1)</v>
          </cell>
          <cell r="L53" t="str">
            <v>Gorong2 Pipa Beton Bertulang</v>
          </cell>
          <cell r="M53" t="str">
            <v>M1</v>
          </cell>
          <cell r="N53" t="str">
            <v>-</v>
          </cell>
          <cell r="P53">
            <v>0</v>
          </cell>
        </row>
        <row r="54">
          <cell r="L54" t="str">
            <v>Ø Dalam &lt; 45 cm</v>
          </cell>
        </row>
        <row r="55">
          <cell r="J55" t="str">
            <v>2.3 (2)</v>
          </cell>
          <cell r="L55" t="str">
            <v>Pipa Gorong2 Beton Bertulang</v>
          </cell>
          <cell r="M55" t="str">
            <v>M1</v>
          </cell>
          <cell r="N55" t="str">
            <v>-</v>
          </cell>
          <cell r="P55">
            <v>0</v>
          </cell>
        </row>
        <row r="56">
          <cell r="L56" t="str">
            <v>Ø Dalam 45 - 75 cm</v>
          </cell>
        </row>
        <row r="57">
          <cell r="J57" t="str">
            <v>2.3 (3)</v>
          </cell>
          <cell r="L57" t="str">
            <v>Pipa Gorong2 Beton Bertulang</v>
          </cell>
          <cell r="M57" t="str">
            <v>M1</v>
          </cell>
          <cell r="N57">
            <v>3</v>
          </cell>
          <cell r="O57">
            <v>426350.6</v>
          </cell>
          <cell r="P57">
            <v>1279051.8</v>
          </cell>
        </row>
        <row r="58">
          <cell r="L58" t="str">
            <v>Ø Dalam 75 - 120 cm</v>
          </cell>
        </row>
        <row r="59">
          <cell r="J59" t="str">
            <v>2.3 (4)</v>
          </cell>
          <cell r="L59" t="str">
            <v>Gorong-gorong Pipa Baja</v>
          </cell>
          <cell r="M59" t="str">
            <v>Ton</v>
          </cell>
          <cell r="N59" t="str">
            <v>-</v>
          </cell>
          <cell r="P59">
            <v>0</v>
          </cell>
        </row>
        <row r="60">
          <cell r="L60" t="str">
            <v>Bergelombang</v>
          </cell>
        </row>
        <row r="61">
          <cell r="J61" t="str">
            <v>2.4 (1)</v>
          </cell>
          <cell r="L61" t="str">
            <v>Urugan Berongga Atau Material Filler</v>
          </cell>
          <cell r="M61" t="str">
            <v>M3</v>
          </cell>
          <cell r="N61" t="str">
            <v>-</v>
          </cell>
          <cell r="P61">
            <v>0</v>
          </cell>
        </row>
        <row r="62">
          <cell r="J62" t="str">
            <v>2.4 (2)</v>
          </cell>
          <cell r="L62" t="str">
            <v>Anyaman Filter Plastik Untuk Pek.</v>
          </cell>
          <cell r="M62" t="str">
            <v>M2</v>
          </cell>
          <cell r="N62" t="str">
            <v>-</v>
          </cell>
          <cell r="P62">
            <v>0</v>
          </cell>
        </row>
        <row r="63">
          <cell r="L63" t="str">
            <v>Drainase Di Bawah Permukaan</v>
          </cell>
        </row>
        <row r="64">
          <cell r="J64" t="str">
            <v>2.4 (3)</v>
          </cell>
          <cell r="L64" t="str">
            <v>Pipa Untuk Pekerjaan Drainase</v>
          </cell>
          <cell r="M64" t="str">
            <v>M1</v>
          </cell>
          <cell r="N64" t="str">
            <v>-</v>
          </cell>
          <cell r="P64">
            <v>0</v>
          </cell>
        </row>
        <row r="65">
          <cell r="L65" t="str">
            <v>Di Bawah Permukaan</v>
          </cell>
        </row>
        <row r="67">
          <cell r="L67" t="str">
            <v>Jumlah Harga Pekerjaan Bab 2  (Dipindahkan ke Rekapitulasi Biaya)</v>
          </cell>
          <cell r="P67">
            <v>29837760.030000001</v>
          </cell>
        </row>
        <row r="69">
          <cell r="J69" t="str">
            <v>PROYEK</v>
          </cell>
          <cell r="K69" t="str">
            <v>:</v>
          </cell>
          <cell r="L69" t="str">
            <v>PENINGKATAN PRASARANA JALAN PROPINSI CABANG DINAS PU KOTAMOBAGU</v>
          </cell>
        </row>
        <row r="70">
          <cell r="L70" t="str">
            <v>DI KABUPATEN BOLAANG MONGONDOW WILAYAH  III</v>
          </cell>
        </row>
        <row r="71">
          <cell r="J71" t="str">
            <v>PAKET</v>
          </cell>
          <cell r="K71" t="str">
            <v>:</v>
          </cell>
          <cell r="L71" t="str">
            <v>KEMA - BELANG - MOLOBOG (SEKSI VIII), TARGET 2,50 KM</v>
          </cell>
        </row>
        <row r="72">
          <cell r="J72" t="str">
            <v>PROPINSI</v>
          </cell>
          <cell r="K72" t="str">
            <v>:</v>
          </cell>
          <cell r="L72" t="str">
            <v>SULAWESI UTARA</v>
          </cell>
        </row>
        <row r="73">
          <cell r="J73" t="str">
            <v>MATA</v>
          </cell>
          <cell r="M73" t="str">
            <v>SA</v>
          </cell>
          <cell r="N73" t="str">
            <v>PERKIRAAN</v>
          </cell>
          <cell r="O73" t="str">
            <v>HARGA</v>
          </cell>
          <cell r="P73" t="str">
            <v>HARGA</v>
          </cell>
        </row>
        <row r="74">
          <cell r="J74" t="str">
            <v>PEMBA</v>
          </cell>
          <cell r="L74" t="str">
            <v>URAIAN</v>
          </cell>
          <cell r="M74" t="str">
            <v>TU</v>
          </cell>
          <cell r="N74" t="str">
            <v>KUANTITAS</v>
          </cell>
          <cell r="O74" t="str">
            <v>SATUAN</v>
          </cell>
          <cell r="P74" t="str">
            <v>PEKERJAAN</v>
          </cell>
        </row>
        <row r="75">
          <cell r="J75" t="str">
            <v>YARAN</v>
          </cell>
          <cell r="M75" t="str">
            <v>AN</v>
          </cell>
          <cell r="O75" t="str">
            <v>( Rp.)</v>
          </cell>
          <cell r="P75" t="str">
            <v>( Rp.)</v>
          </cell>
        </row>
        <row r="76">
          <cell r="J76" t="str">
            <v>a</v>
          </cell>
          <cell r="L76" t="str">
            <v>b</v>
          </cell>
          <cell r="M76" t="str">
            <v>c</v>
          </cell>
          <cell r="N76" t="str">
            <v>d</v>
          </cell>
          <cell r="O76" t="str">
            <v>e</v>
          </cell>
          <cell r="P76" t="str">
            <v>f=(d x e)</v>
          </cell>
        </row>
        <row r="78">
          <cell r="J78" t="str">
            <v>BAB. III</v>
          </cell>
          <cell r="L78" t="str">
            <v>PEKERJAAN TANAH</v>
          </cell>
        </row>
        <row r="80">
          <cell r="J80" t="str">
            <v>3.1 (1)</v>
          </cell>
          <cell r="L80" t="str">
            <v>Galian Biasa</v>
          </cell>
          <cell r="M80" t="str">
            <v>M3</v>
          </cell>
          <cell r="N80">
            <v>9250</v>
          </cell>
          <cell r="O80">
            <v>8507.82</v>
          </cell>
          <cell r="P80">
            <v>78697335</v>
          </cell>
        </row>
        <row r="81">
          <cell r="J81" t="str">
            <v>3.1 (2)</v>
          </cell>
          <cell r="L81" t="str">
            <v>Galian Padas/Batuan</v>
          </cell>
          <cell r="M81" t="str">
            <v>M3</v>
          </cell>
          <cell r="N81">
            <v>1950</v>
          </cell>
          <cell r="O81">
            <v>25439.21</v>
          </cell>
          <cell r="P81">
            <v>49606459.5</v>
          </cell>
        </row>
        <row r="82">
          <cell r="J82" t="str">
            <v>3.2 (1)</v>
          </cell>
          <cell r="L82" t="str">
            <v>Urugan Biasa</v>
          </cell>
          <cell r="M82" t="str">
            <v>M3</v>
          </cell>
          <cell r="N82">
            <v>950</v>
          </cell>
          <cell r="O82">
            <v>15248.77</v>
          </cell>
          <cell r="P82">
            <v>14486331.5</v>
          </cell>
        </row>
        <row r="83">
          <cell r="J83" t="str">
            <v>3.2 (2)</v>
          </cell>
          <cell r="L83" t="str">
            <v>Urugan Pilihan</v>
          </cell>
          <cell r="M83" t="str">
            <v>M3</v>
          </cell>
          <cell r="P83">
            <v>0</v>
          </cell>
        </row>
        <row r="84">
          <cell r="J84" t="str">
            <v>3.3</v>
          </cell>
          <cell r="L84" t="str">
            <v>Penyiapan Badan Jalan</v>
          </cell>
          <cell r="M84" t="str">
            <v>M2</v>
          </cell>
          <cell r="P84">
            <v>0</v>
          </cell>
        </row>
        <row r="86">
          <cell r="L86" t="str">
            <v>Jumlah Harga Pekerjaan Bab 3  (Dipindahkan ke Rekapitulasi Biaya)</v>
          </cell>
          <cell r="P86">
            <v>142790126</v>
          </cell>
        </row>
        <row r="88">
          <cell r="J88" t="str">
            <v>BAB. IV</v>
          </cell>
          <cell r="L88" t="str">
            <v>PELEBARAN PERKERASAN</v>
          </cell>
        </row>
        <row r="89">
          <cell r="L89" t="str">
            <v>DAN BAHU JALAN</v>
          </cell>
        </row>
        <row r="91">
          <cell r="J91" t="str">
            <v>4.1 (1)</v>
          </cell>
          <cell r="L91" t="str">
            <v>Lapis Pondasi Agregat Kelas A</v>
          </cell>
          <cell r="M91" t="str">
            <v>M3</v>
          </cell>
          <cell r="N91" t="str">
            <v>-</v>
          </cell>
          <cell r="P91">
            <v>0</v>
          </cell>
        </row>
        <row r="92">
          <cell r="J92" t="str">
            <v>4.1 (2)</v>
          </cell>
          <cell r="L92" t="str">
            <v>Lapis Pondasi Agregat Kelas B</v>
          </cell>
          <cell r="M92" t="str">
            <v>M3</v>
          </cell>
          <cell r="N92">
            <v>750</v>
          </cell>
          <cell r="O92">
            <v>51506.9</v>
          </cell>
          <cell r="P92">
            <v>38630175</v>
          </cell>
        </row>
        <row r="93">
          <cell r="J93" t="str">
            <v>4.2 (1)</v>
          </cell>
          <cell r="L93" t="str">
            <v>Semen Untuk Pondasi Tanah Semen</v>
          </cell>
          <cell r="M93" t="str">
            <v>Ton</v>
          </cell>
          <cell r="N93" t="str">
            <v>-</v>
          </cell>
          <cell r="P93">
            <v>0</v>
          </cell>
        </row>
        <row r="94">
          <cell r="J94" t="str">
            <v>4.2 (2)</v>
          </cell>
          <cell r="L94" t="str">
            <v>Lapis Pondasi Tanah Semen</v>
          </cell>
          <cell r="M94" t="str">
            <v>M3</v>
          </cell>
          <cell r="N94" t="str">
            <v>-</v>
          </cell>
          <cell r="P94">
            <v>0</v>
          </cell>
        </row>
        <row r="95">
          <cell r="J95" t="str">
            <v>4.3 (1)</v>
          </cell>
          <cell r="L95" t="str">
            <v>Agregat Penutup Burtu</v>
          </cell>
          <cell r="M95" t="str">
            <v>M2</v>
          </cell>
          <cell r="N95" t="str">
            <v>-</v>
          </cell>
          <cell r="P95">
            <v>0</v>
          </cell>
        </row>
        <row r="96">
          <cell r="J96" t="str">
            <v>4.3 (2)</v>
          </cell>
          <cell r="L96" t="str">
            <v>Material Aspal Untuk Pekerjaan</v>
          </cell>
          <cell r="M96" t="str">
            <v>Liter</v>
          </cell>
          <cell r="N96" t="str">
            <v>-</v>
          </cell>
          <cell r="P96">
            <v>0</v>
          </cell>
        </row>
        <row r="97">
          <cell r="L97" t="str">
            <v>Pelaburan</v>
          </cell>
        </row>
        <row r="98">
          <cell r="J98" t="str">
            <v>4.3 (3)</v>
          </cell>
          <cell r="L98" t="str">
            <v>Lapis Resap Pengikat</v>
          </cell>
          <cell r="M98" t="str">
            <v>Liter</v>
          </cell>
          <cell r="N98" t="str">
            <v>-</v>
          </cell>
          <cell r="P98">
            <v>0</v>
          </cell>
        </row>
        <row r="100">
          <cell r="L100" t="str">
            <v>Jumlah Harga Pekerjaan Bab 4  (Dipindahkan ke Rekapitulasi Biaya)</v>
          </cell>
          <cell r="P100">
            <v>38630175</v>
          </cell>
        </row>
        <row r="102">
          <cell r="J102" t="str">
            <v>BAB. V</v>
          </cell>
          <cell r="L102" t="str">
            <v>PERKERASAN BERBUTIR</v>
          </cell>
        </row>
        <row r="104">
          <cell r="J104" t="str">
            <v>5.1 (1)</v>
          </cell>
          <cell r="L104" t="str">
            <v>Lapis Pondasi Agregat Kelas A</v>
          </cell>
          <cell r="M104" t="str">
            <v>M3</v>
          </cell>
          <cell r="N104">
            <v>1350</v>
          </cell>
          <cell r="O104">
            <v>64762.57</v>
          </cell>
          <cell r="P104">
            <v>87429469.5</v>
          </cell>
        </row>
        <row r="105">
          <cell r="J105" t="str">
            <v>5.1 (2)</v>
          </cell>
          <cell r="L105" t="str">
            <v>Lapis Pondasi Agregat Kelas B</v>
          </cell>
          <cell r="M105" t="str">
            <v>M3</v>
          </cell>
          <cell r="N105">
            <v>950</v>
          </cell>
          <cell r="O105">
            <v>51506.9</v>
          </cell>
          <cell r="P105">
            <v>48931555</v>
          </cell>
        </row>
        <row r="106">
          <cell r="J106" t="str">
            <v>5.2 (1)</v>
          </cell>
          <cell r="L106" t="str">
            <v>Lapis Pondasi Jalan Kelas C1</v>
          </cell>
          <cell r="M106" t="str">
            <v>M3</v>
          </cell>
          <cell r="N106" t="str">
            <v>-</v>
          </cell>
          <cell r="P106">
            <v>0</v>
          </cell>
        </row>
        <row r="107">
          <cell r="J107" t="str">
            <v>5.2 (2)</v>
          </cell>
          <cell r="L107" t="str">
            <v>Lapis Pondasi Jalan Kelas C2</v>
          </cell>
          <cell r="M107" t="str">
            <v>M3</v>
          </cell>
          <cell r="N107" t="str">
            <v>-</v>
          </cell>
          <cell r="P107">
            <v>0</v>
          </cell>
        </row>
        <row r="108">
          <cell r="J108" t="str">
            <v>5.4 (1)</v>
          </cell>
          <cell r="L108" t="str">
            <v>Semen Untuk Pondasi Tanah Semen</v>
          </cell>
          <cell r="M108" t="str">
            <v>Ton</v>
          </cell>
          <cell r="N108" t="str">
            <v>-</v>
          </cell>
          <cell r="P108">
            <v>0</v>
          </cell>
        </row>
        <row r="109">
          <cell r="J109" t="str">
            <v>5.4 (2)</v>
          </cell>
          <cell r="L109" t="str">
            <v>Lapis Pondasi Tanah Semen</v>
          </cell>
          <cell r="M109" t="str">
            <v>M3</v>
          </cell>
          <cell r="N109" t="str">
            <v>-</v>
          </cell>
          <cell r="P109">
            <v>0</v>
          </cell>
        </row>
        <row r="110">
          <cell r="J110" t="str">
            <v>5.4 (3)</v>
          </cell>
          <cell r="L110" t="str">
            <v>Beton Tumbuk</v>
          </cell>
          <cell r="M110" t="str">
            <v>M3</v>
          </cell>
          <cell r="N110" t="str">
            <v>-</v>
          </cell>
          <cell r="P110">
            <v>0</v>
          </cell>
        </row>
        <row r="112">
          <cell r="L112" t="str">
            <v>Jumlah Harga Pekerjaan Bab 5  (Dipindahkan ke Rekapitulasi Biaya)</v>
          </cell>
          <cell r="P112">
            <v>136361024.5</v>
          </cell>
        </row>
        <row r="114">
          <cell r="J114" t="str">
            <v>PROYEK</v>
          </cell>
          <cell r="K114" t="str">
            <v>:</v>
          </cell>
          <cell r="L114" t="str">
            <v>PENINGKATAN PRASARANA JALAN PROPINSI CABANG DINAS PU KOTAMOBAGU</v>
          </cell>
        </row>
        <row r="115">
          <cell r="L115" t="str">
            <v>DI KABUPATEN BOLAANG MONGONDOW WILAYAH  III</v>
          </cell>
        </row>
        <row r="116">
          <cell r="J116" t="str">
            <v>PAKET</v>
          </cell>
          <cell r="K116" t="str">
            <v>:</v>
          </cell>
          <cell r="L116" t="str">
            <v>KEMA - BELANG - MOLOBOG (SEKSI VIII), TARGET 2,50 KM</v>
          </cell>
        </row>
        <row r="117">
          <cell r="J117" t="str">
            <v>PROPINSI</v>
          </cell>
          <cell r="K117" t="str">
            <v>:</v>
          </cell>
          <cell r="L117" t="str">
            <v>SULAWESI UTARA</v>
          </cell>
        </row>
        <row r="118">
          <cell r="J118" t="str">
            <v>MATA</v>
          </cell>
          <cell r="M118" t="str">
            <v>SA</v>
          </cell>
          <cell r="N118" t="str">
            <v>PERKIRAAN</v>
          </cell>
          <cell r="O118" t="str">
            <v>HARGA</v>
          </cell>
          <cell r="P118" t="str">
            <v>HARGA</v>
          </cell>
        </row>
        <row r="119">
          <cell r="J119" t="str">
            <v>PEMBA</v>
          </cell>
          <cell r="L119" t="str">
            <v>URAIAN</v>
          </cell>
          <cell r="M119" t="str">
            <v>TU</v>
          </cell>
          <cell r="N119" t="str">
            <v>KUANTITAS</v>
          </cell>
          <cell r="O119" t="str">
            <v>SATUAN</v>
          </cell>
          <cell r="P119" t="str">
            <v>PEKERJAAN</v>
          </cell>
        </row>
        <row r="120">
          <cell r="J120" t="str">
            <v>YARAN</v>
          </cell>
          <cell r="M120" t="str">
            <v>AN</v>
          </cell>
          <cell r="O120" t="str">
            <v>( Rp.)</v>
          </cell>
          <cell r="P120" t="str">
            <v>( Rp.)</v>
          </cell>
        </row>
        <row r="121">
          <cell r="J121" t="str">
            <v>a</v>
          </cell>
          <cell r="L121" t="str">
            <v>b</v>
          </cell>
          <cell r="M121" t="str">
            <v>c</v>
          </cell>
          <cell r="N121" t="str">
            <v>d</v>
          </cell>
          <cell r="O121" t="str">
            <v>e</v>
          </cell>
          <cell r="P121" t="str">
            <v>f=(d x e)</v>
          </cell>
        </row>
        <row r="123">
          <cell r="J123" t="str">
            <v>BAB. VI</v>
          </cell>
          <cell r="L123" t="str">
            <v>PERKERASAN ASPAL</v>
          </cell>
        </row>
        <row r="125">
          <cell r="J125" t="str">
            <v>6.1(1)</v>
          </cell>
          <cell r="L125" t="str">
            <v>Lapis Resap Pengikat</v>
          </cell>
          <cell r="M125" t="str">
            <v>Liter</v>
          </cell>
          <cell r="N125">
            <v>9000</v>
          </cell>
          <cell r="O125">
            <v>2340.9539999999997</v>
          </cell>
          <cell r="P125">
            <v>21068586</v>
          </cell>
        </row>
        <row r="126">
          <cell r="J126" t="str">
            <v>6.1(2)</v>
          </cell>
          <cell r="L126" t="str">
            <v>Lapis Perekat</v>
          </cell>
          <cell r="M126" t="str">
            <v>Liter</v>
          </cell>
          <cell r="P126">
            <v>0</v>
          </cell>
        </row>
        <row r="127">
          <cell r="J127" t="str">
            <v>6.2(1)</v>
          </cell>
          <cell r="L127" t="str">
            <v>Agregat Penutup Burtu</v>
          </cell>
          <cell r="M127" t="str">
            <v>M2</v>
          </cell>
          <cell r="N127" t="str">
            <v>-</v>
          </cell>
          <cell r="P127">
            <v>0</v>
          </cell>
        </row>
        <row r="128">
          <cell r="J128" t="str">
            <v>6.2(2)</v>
          </cell>
          <cell r="L128" t="str">
            <v>Agregat Penutup Burda</v>
          </cell>
          <cell r="M128" t="str">
            <v>M2</v>
          </cell>
          <cell r="N128" t="str">
            <v>-</v>
          </cell>
          <cell r="P128">
            <v>0</v>
          </cell>
        </row>
        <row r="129">
          <cell r="J129" t="str">
            <v>6.2(3)</v>
          </cell>
          <cell r="L129" t="str">
            <v>Material Aspal Untuk Pekerjaan</v>
          </cell>
          <cell r="M129" t="str">
            <v>Liter</v>
          </cell>
          <cell r="N129" t="str">
            <v>-</v>
          </cell>
          <cell r="P129">
            <v>0</v>
          </cell>
        </row>
        <row r="130">
          <cell r="L130" t="str">
            <v>Pelaburan</v>
          </cell>
        </row>
        <row r="131">
          <cell r="J131" t="str">
            <v>6.3(3)</v>
          </cell>
          <cell r="L131" t="str">
            <v>Lapis Permukaan Lataston (HRS)</v>
          </cell>
          <cell r="M131" t="str">
            <v>M2</v>
          </cell>
          <cell r="N131" t="str">
            <v>-</v>
          </cell>
          <cell r="P131">
            <v>0</v>
          </cell>
        </row>
        <row r="132">
          <cell r="J132" t="str">
            <v>6.3(4)</v>
          </cell>
          <cell r="L132" t="str">
            <v>Lapis Permukaan Laston (AC) t=4cm</v>
          </cell>
          <cell r="M132" t="str">
            <v>M2</v>
          </cell>
          <cell r="P132">
            <v>0</v>
          </cell>
        </row>
        <row r="133">
          <cell r="J133" t="str">
            <v>6.3(5)</v>
          </cell>
          <cell r="L133" t="str">
            <v>Asphalt Treated Base (ATB)</v>
          </cell>
          <cell r="M133" t="str">
            <v>M3</v>
          </cell>
          <cell r="P133">
            <v>0</v>
          </cell>
        </row>
        <row r="134">
          <cell r="J134" t="str">
            <v>6.3(5) a</v>
          </cell>
          <cell r="L134" t="str">
            <v>Asphalt Treated Base Levelling (ATBL)</v>
          </cell>
          <cell r="M134" t="str">
            <v>Ton</v>
          </cell>
          <cell r="N134" t="str">
            <v>-</v>
          </cell>
          <cell r="P134">
            <v>0</v>
          </cell>
        </row>
        <row r="135">
          <cell r="J135" t="str">
            <v>6.4(1)</v>
          </cell>
          <cell r="L135" t="str">
            <v>Lasbutag    t = 3 cm</v>
          </cell>
          <cell r="M135" t="str">
            <v>M2</v>
          </cell>
          <cell r="P135">
            <v>0</v>
          </cell>
        </row>
        <row r="136">
          <cell r="J136" t="str">
            <v>6.6</v>
          </cell>
          <cell r="L136" t="str">
            <v>Lapis Penetrasi Macadam</v>
          </cell>
          <cell r="M136" t="str">
            <v>M2</v>
          </cell>
          <cell r="N136">
            <v>11250</v>
          </cell>
          <cell r="O136">
            <v>14897.19</v>
          </cell>
          <cell r="P136">
            <v>167593387.5</v>
          </cell>
        </row>
        <row r="138">
          <cell r="L138" t="str">
            <v>Jumlah Harga Pekerjaan Bab 6  (Dipindahkan ke Rekapitulasi Biaya)</v>
          </cell>
          <cell r="P138">
            <v>188661973.5</v>
          </cell>
        </row>
        <row r="140">
          <cell r="J140" t="str">
            <v>BAB. VII</v>
          </cell>
          <cell r="L140" t="str">
            <v>STRUKTUR</v>
          </cell>
        </row>
        <row r="142">
          <cell r="J142" t="str">
            <v>7.1 (1)</v>
          </cell>
          <cell r="L142" t="str">
            <v>Beton Untuk Struktur   K - 275</v>
          </cell>
          <cell r="M142" t="str">
            <v>M3</v>
          </cell>
          <cell r="P142">
            <v>0</v>
          </cell>
        </row>
        <row r="143">
          <cell r="J143" t="str">
            <v>7.1 (2)</v>
          </cell>
          <cell r="L143" t="str">
            <v>Beton Tak Bertulang</v>
          </cell>
          <cell r="M143" t="str">
            <v>M3</v>
          </cell>
          <cell r="P143">
            <v>0</v>
          </cell>
        </row>
        <row r="144">
          <cell r="J144" t="str">
            <v>7.2</v>
          </cell>
          <cell r="L144" t="str">
            <v>Baja Tulangan</v>
          </cell>
          <cell r="M144" t="str">
            <v>Kg</v>
          </cell>
          <cell r="P144">
            <v>0</v>
          </cell>
        </row>
        <row r="145">
          <cell r="J145" t="str">
            <v>7.4</v>
          </cell>
          <cell r="L145" t="str">
            <v>Pasangan Batu dg adukan</v>
          </cell>
          <cell r="M145" t="str">
            <v>M3</v>
          </cell>
          <cell r="N145">
            <v>45</v>
          </cell>
          <cell r="O145">
            <v>169831.75</v>
          </cell>
          <cell r="P145">
            <v>7642428.75</v>
          </cell>
        </row>
        <row r="146">
          <cell r="J146" t="str">
            <v>7.5 (1)</v>
          </cell>
          <cell r="L146" t="str">
            <v>Pasangan Batu Kosong diisi adukan</v>
          </cell>
          <cell r="M146" t="str">
            <v>M3</v>
          </cell>
        </row>
        <row r="147">
          <cell r="J147" t="str">
            <v>7.5 (2a)</v>
          </cell>
          <cell r="L147" t="str">
            <v>Timbunan Batu &gt; 1.000 Kg</v>
          </cell>
          <cell r="M147" t="str">
            <v>M3</v>
          </cell>
          <cell r="N147" t="str">
            <v>-</v>
          </cell>
          <cell r="P147">
            <v>0</v>
          </cell>
        </row>
        <row r="148">
          <cell r="J148" t="str">
            <v>7.5 (2b)</v>
          </cell>
          <cell r="L148" t="str">
            <v>Timbunan Batu &gt; 250 - 300 Kg</v>
          </cell>
          <cell r="M148" t="str">
            <v>M3</v>
          </cell>
          <cell r="N148" t="str">
            <v>-</v>
          </cell>
          <cell r="P148">
            <v>0</v>
          </cell>
        </row>
        <row r="149">
          <cell r="J149" t="str">
            <v>7.5 (2c)</v>
          </cell>
          <cell r="L149" t="str">
            <v>Timbunan Batu &gt; 40 - 250 Kg</v>
          </cell>
          <cell r="M149" t="str">
            <v>M3</v>
          </cell>
          <cell r="N149" t="str">
            <v>-</v>
          </cell>
          <cell r="P149">
            <v>0</v>
          </cell>
        </row>
        <row r="150">
          <cell r="J150" t="str">
            <v>7.5 (2d)</v>
          </cell>
          <cell r="L150" t="str">
            <v>Timbunan Batu &gt; 15 - 40 Kg</v>
          </cell>
          <cell r="M150" t="str">
            <v>M3</v>
          </cell>
          <cell r="N150" t="str">
            <v>-</v>
          </cell>
          <cell r="P150">
            <v>0</v>
          </cell>
        </row>
        <row r="151">
          <cell r="J151" t="str">
            <v>7.5 (4)</v>
          </cell>
          <cell r="L151" t="str">
            <v>Geotekstil Untuk Perkuatan Tanah</v>
          </cell>
          <cell r="M151" t="str">
            <v>M2</v>
          </cell>
          <cell r="N151" t="str">
            <v>-</v>
          </cell>
          <cell r="P151">
            <v>0</v>
          </cell>
        </row>
        <row r="152">
          <cell r="J152" t="str">
            <v>7.6</v>
          </cell>
          <cell r="L152" t="str">
            <v>B r o n j o n g</v>
          </cell>
          <cell r="M152" t="str">
            <v>M3</v>
          </cell>
          <cell r="P152">
            <v>0</v>
          </cell>
        </row>
        <row r="154">
          <cell r="L154" t="str">
            <v>Jumlah Harga Pekerjaan Bab 7  (Dipindahkan ke Rekapitulasi Biaya)</v>
          </cell>
          <cell r="P154">
            <v>7642428.75</v>
          </cell>
        </row>
        <row r="156">
          <cell r="J156" t="str">
            <v>PROYEK</v>
          </cell>
          <cell r="K156" t="str">
            <v>:</v>
          </cell>
          <cell r="L156" t="str">
            <v>PENINGKATAN PRASARANA JALAN PROPINSI CABANG DINAS PU KOTAMOBAGU</v>
          </cell>
        </row>
        <row r="157">
          <cell r="L157" t="str">
            <v>DI KABUPATEN BOLAANG MONGONDOW WILAYAH  III</v>
          </cell>
        </row>
        <row r="158">
          <cell r="J158" t="str">
            <v>PAKET</v>
          </cell>
          <cell r="K158" t="str">
            <v>:</v>
          </cell>
          <cell r="L158" t="str">
            <v>KEMA - BELANG - MOLOBOG (SEKSI VIII), TARGET 2,50 KM</v>
          </cell>
        </row>
        <row r="159">
          <cell r="J159" t="str">
            <v>PROPINSI</v>
          </cell>
          <cell r="K159" t="str">
            <v>:</v>
          </cell>
          <cell r="L159" t="str">
            <v>SULAWESI UTARA</v>
          </cell>
        </row>
        <row r="160">
          <cell r="J160" t="str">
            <v>MATA</v>
          </cell>
          <cell r="M160" t="str">
            <v>SA</v>
          </cell>
          <cell r="N160" t="str">
            <v>PERKIRAAN</v>
          </cell>
          <cell r="O160" t="str">
            <v>HARGA</v>
          </cell>
          <cell r="P160" t="str">
            <v>HARGA</v>
          </cell>
        </row>
        <row r="161">
          <cell r="J161" t="str">
            <v>PEMBA</v>
          </cell>
          <cell r="L161" t="str">
            <v>URAIAN</v>
          </cell>
          <cell r="M161" t="str">
            <v>TU</v>
          </cell>
          <cell r="N161" t="str">
            <v>KUANTITAS</v>
          </cell>
          <cell r="O161" t="str">
            <v>SATUAN</v>
          </cell>
          <cell r="P161" t="str">
            <v>PEKERJAAN</v>
          </cell>
        </row>
        <row r="162">
          <cell r="J162" t="str">
            <v>YARAN</v>
          </cell>
          <cell r="M162" t="str">
            <v>AN</v>
          </cell>
          <cell r="O162" t="str">
            <v>( Rp.)</v>
          </cell>
          <cell r="P162" t="str">
            <v>( Rp.)</v>
          </cell>
        </row>
        <row r="163">
          <cell r="J163" t="str">
            <v>a</v>
          </cell>
          <cell r="L163" t="str">
            <v>b</v>
          </cell>
          <cell r="M163" t="str">
            <v>c</v>
          </cell>
          <cell r="N163" t="str">
            <v>d</v>
          </cell>
          <cell r="O163" t="str">
            <v>e</v>
          </cell>
          <cell r="P163" t="str">
            <v>f=(d x e)</v>
          </cell>
        </row>
        <row r="165">
          <cell r="J165" t="str">
            <v>BAB. VIII</v>
          </cell>
          <cell r="L165" t="str">
            <v>PENGEMBALIAN KONDISI</v>
          </cell>
        </row>
        <row r="166">
          <cell r="L166" t="str">
            <v>DAN PEKERJAAN MINOR</v>
          </cell>
        </row>
        <row r="168">
          <cell r="J168" t="str">
            <v>8.1 (1)</v>
          </cell>
          <cell r="L168" t="str">
            <v>Lapis Pondasi Agregat Kelas A</v>
          </cell>
          <cell r="M168" t="str">
            <v>M3</v>
          </cell>
          <cell r="N168" t="str">
            <v>-</v>
          </cell>
          <cell r="P168">
            <v>0</v>
          </cell>
        </row>
        <row r="169">
          <cell r="L169" t="str">
            <v>Untuk Pekerjaan Minor</v>
          </cell>
        </row>
        <row r="170">
          <cell r="J170" t="str">
            <v>8.1 (2)</v>
          </cell>
          <cell r="L170" t="str">
            <v>Lapis Pondasi Agregat Kelas B</v>
          </cell>
          <cell r="M170" t="str">
            <v>M3</v>
          </cell>
          <cell r="P170">
            <v>0</v>
          </cell>
        </row>
        <row r="171">
          <cell r="L171" t="str">
            <v>Untuk Pekerjaan Minor</v>
          </cell>
        </row>
        <row r="172">
          <cell r="J172" t="str">
            <v>8.1 (3)</v>
          </cell>
          <cell r="L172" t="str">
            <v>Agregat Untuk Lapis Pondasi Jalan</v>
          </cell>
          <cell r="M172" t="str">
            <v>M3</v>
          </cell>
          <cell r="N172" t="str">
            <v>-</v>
          </cell>
          <cell r="P172">
            <v>0</v>
          </cell>
        </row>
        <row r="173">
          <cell r="L173" t="str">
            <v>Tanpa Penutup Untuk Pek. Minor</v>
          </cell>
        </row>
        <row r="174">
          <cell r="J174" t="str">
            <v>8.1 (4)</v>
          </cell>
          <cell r="L174" t="str">
            <v>Waterbound Macadam</v>
          </cell>
          <cell r="M174" t="str">
            <v>M3</v>
          </cell>
          <cell r="N174" t="str">
            <v>-</v>
          </cell>
          <cell r="P174">
            <v>0</v>
          </cell>
        </row>
        <row r="175">
          <cell r="L175" t="str">
            <v>Untuk Pekerjaan Minor</v>
          </cell>
        </row>
        <row r="176">
          <cell r="J176" t="str">
            <v>8.1 (5)</v>
          </cell>
          <cell r="L176" t="str">
            <v>Campuran Aspal Panas</v>
          </cell>
          <cell r="M176" t="str">
            <v>M3</v>
          </cell>
          <cell r="N176" t="str">
            <v>-</v>
          </cell>
          <cell r="P176">
            <v>0</v>
          </cell>
        </row>
        <row r="177">
          <cell r="L177" t="str">
            <v>Untuk Pekerjaan Minor</v>
          </cell>
        </row>
        <row r="178">
          <cell r="J178" t="str">
            <v>8.1 (6)</v>
          </cell>
          <cell r="L178" t="str">
            <v>Lasbutag atau Latasbusir</v>
          </cell>
          <cell r="M178" t="str">
            <v>M3</v>
          </cell>
          <cell r="N178" t="str">
            <v>-</v>
          </cell>
          <cell r="P178">
            <v>0</v>
          </cell>
        </row>
        <row r="179">
          <cell r="L179" t="str">
            <v>Untuk Pekerjaan Minor</v>
          </cell>
        </row>
        <row r="180">
          <cell r="J180" t="str">
            <v>8.1 (7)</v>
          </cell>
          <cell r="L180" t="str">
            <v>Penetrasi Macadam</v>
          </cell>
          <cell r="M180" t="str">
            <v>M3</v>
          </cell>
          <cell r="N180" t="str">
            <v>-</v>
          </cell>
          <cell r="P180">
            <v>0</v>
          </cell>
        </row>
        <row r="181">
          <cell r="L181" t="str">
            <v>Untuk Pekerjaan Minor</v>
          </cell>
        </row>
        <row r="182">
          <cell r="J182" t="str">
            <v>8.1 (8)</v>
          </cell>
          <cell r="L182" t="str">
            <v>Campuran Aspal Dingin</v>
          </cell>
          <cell r="M182" t="str">
            <v>M3</v>
          </cell>
          <cell r="N182" t="str">
            <v>-</v>
          </cell>
          <cell r="P182">
            <v>0</v>
          </cell>
        </row>
        <row r="183">
          <cell r="L183" t="str">
            <v>Untuk Pekerjaan Minor</v>
          </cell>
        </row>
        <row r="184">
          <cell r="J184" t="str">
            <v>8.1 (9)</v>
          </cell>
          <cell r="L184" t="str">
            <v>Bitumen Untuk Pengisian</v>
          </cell>
          <cell r="M184" t="str">
            <v>Liter</v>
          </cell>
          <cell r="N184" t="str">
            <v>-</v>
          </cell>
          <cell r="P184">
            <v>0</v>
          </cell>
        </row>
        <row r="185">
          <cell r="L185" t="str">
            <v>Retak-retak</v>
          </cell>
        </row>
        <row r="186">
          <cell r="J186" t="str">
            <v>8.2</v>
          </cell>
          <cell r="L186" t="str">
            <v>Galian Untuk Bahu Jalan dan</v>
          </cell>
          <cell r="M186" t="str">
            <v>M3</v>
          </cell>
          <cell r="N186" t="str">
            <v>-</v>
          </cell>
          <cell r="P186">
            <v>0</v>
          </cell>
        </row>
        <row r="187">
          <cell r="L187" t="str">
            <v>Pekerjaan Minor Lainnya.</v>
          </cell>
        </row>
        <row r="188">
          <cell r="J188" t="str">
            <v>8.3</v>
          </cell>
          <cell r="L188" t="str">
            <v>Stabilisasi Dengan Tanaman</v>
          </cell>
          <cell r="M188" t="str">
            <v>M2</v>
          </cell>
          <cell r="N188" t="str">
            <v>-</v>
          </cell>
          <cell r="P188">
            <v>0</v>
          </cell>
        </row>
        <row r="189">
          <cell r="J189" t="str">
            <v>8.4 (1)</v>
          </cell>
          <cell r="L189" t="str">
            <v>Marka Jalan</v>
          </cell>
          <cell r="M189" t="str">
            <v>M2</v>
          </cell>
          <cell r="N189" t="str">
            <v>-</v>
          </cell>
          <cell r="P189">
            <v>0</v>
          </cell>
        </row>
        <row r="190">
          <cell r="J190" t="str">
            <v>8.4 (2)</v>
          </cell>
          <cell r="L190" t="str">
            <v>Rambu Jalan</v>
          </cell>
          <cell r="M190" t="str">
            <v>Buah</v>
          </cell>
          <cell r="N190" t="str">
            <v>-</v>
          </cell>
          <cell r="P190">
            <v>0</v>
          </cell>
        </row>
        <row r="191">
          <cell r="J191" t="str">
            <v>8.4 (3)</v>
          </cell>
          <cell r="L191" t="str">
            <v>Patok Pengarah</v>
          </cell>
          <cell r="M191" t="str">
            <v>Buah</v>
          </cell>
          <cell r="N191" t="str">
            <v>-</v>
          </cell>
        </row>
        <row r="192">
          <cell r="J192" t="str">
            <v>8.4 (4)</v>
          </cell>
          <cell r="L192" t="str">
            <v>Patok Kilometer</v>
          </cell>
          <cell r="M192" t="str">
            <v>Buah</v>
          </cell>
          <cell r="N192" t="str">
            <v>-</v>
          </cell>
          <cell r="P192">
            <v>0</v>
          </cell>
        </row>
        <row r="193">
          <cell r="J193" t="str">
            <v>8.4 (5)</v>
          </cell>
          <cell r="L193" t="str">
            <v>Rel Pengaman</v>
          </cell>
          <cell r="M193" t="str">
            <v>M1</v>
          </cell>
          <cell r="N193" t="str">
            <v>-</v>
          </cell>
          <cell r="P193">
            <v>0</v>
          </cell>
        </row>
        <row r="194">
          <cell r="J194" t="str">
            <v>8.5 (1)</v>
          </cell>
          <cell r="L194" t="str">
            <v>Pengembalian Kondisi Lantai</v>
          </cell>
          <cell r="M194" t="str">
            <v>M2</v>
          </cell>
          <cell r="N194" t="str">
            <v>-</v>
          </cell>
          <cell r="P194">
            <v>0</v>
          </cell>
        </row>
        <row r="195">
          <cell r="L195" t="str">
            <v>Jembatan Beton</v>
          </cell>
        </row>
        <row r="196">
          <cell r="J196" t="str">
            <v>8.5 (2)</v>
          </cell>
          <cell r="L196" t="str">
            <v>Pengembalian Kondisi Lantai</v>
          </cell>
          <cell r="M196" t="str">
            <v>M2</v>
          </cell>
          <cell r="N196" t="str">
            <v>-</v>
          </cell>
          <cell r="P196">
            <v>0</v>
          </cell>
        </row>
        <row r="197">
          <cell r="L197" t="str">
            <v>Jembatan Kayu</v>
          </cell>
        </row>
        <row r="198">
          <cell r="J198" t="str">
            <v>8.5 (3)</v>
          </cell>
          <cell r="L198" t="str">
            <v>Pengecatan Jembatan Struktur</v>
          </cell>
          <cell r="M198" t="str">
            <v>M2</v>
          </cell>
          <cell r="N198" t="str">
            <v>-</v>
          </cell>
          <cell r="P198">
            <v>0</v>
          </cell>
        </row>
        <row r="199">
          <cell r="L199" t="str">
            <v>Baja</v>
          </cell>
        </row>
        <row r="201">
          <cell r="L201" t="str">
            <v>Jumlah Harga Pekerjaan Bab 8  (Dipindahkan ke Rekapitulasi Biaya)</v>
          </cell>
          <cell r="P201">
            <v>0</v>
          </cell>
        </row>
        <row r="203">
          <cell r="J203" t="str">
            <v>PROYEK</v>
          </cell>
          <cell r="K203" t="str">
            <v>:</v>
          </cell>
          <cell r="L203" t="str">
            <v>PENINGKATAN PRASARANA JALAN PROPINSI CABANG DINAS PU KOTAMOBAGU</v>
          </cell>
        </row>
        <row r="204">
          <cell r="L204" t="str">
            <v>DI KABUPATEN BOLAANG MONGONDOW WILAYAH  III</v>
          </cell>
        </row>
        <row r="205">
          <cell r="J205" t="str">
            <v>PAKET</v>
          </cell>
          <cell r="K205" t="str">
            <v>:</v>
          </cell>
          <cell r="L205" t="str">
            <v>KEMA - BELANG - MOLOBOG (SEKSI VIII), TARGET 2,50 KM</v>
          </cell>
        </row>
        <row r="206">
          <cell r="J206" t="str">
            <v>PROPINSI</v>
          </cell>
          <cell r="K206" t="str">
            <v>:</v>
          </cell>
          <cell r="L206" t="str">
            <v>SULAWESI UTARA</v>
          </cell>
        </row>
        <row r="207">
          <cell r="J207" t="str">
            <v>MATA</v>
          </cell>
          <cell r="M207" t="str">
            <v>SA</v>
          </cell>
          <cell r="N207" t="str">
            <v>PERKIRAAN</v>
          </cell>
          <cell r="O207" t="str">
            <v>HARGA</v>
          </cell>
          <cell r="P207" t="str">
            <v>HARGA</v>
          </cell>
        </row>
        <row r="208">
          <cell r="J208" t="str">
            <v>PEMBA</v>
          </cell>
          <cell r="L208" t="str">
            <v>URAIAN</v>
          </cell>
          <cell r="M208" t="str">
            <v>TU</v>
          </cell>
          <cell r="N208" t="str">
            <v>KUANTITAS</v>
          </cell>
          <cell r="O208" t="str">
            <v>SATUAN</v>
          </cell>
          <cell r="P208" t="str">
            <v>PEKERJAAN</v>
          </cell>
        </row>
        <row r="209">
          <cell r="J209" t="str">
            <v>YARAN</v>
          </cell>
          <cell r="M209" t="str">
            <v>AN</v>
          </cell>
          <cell r="O209" t="str">
            <v>( Rp.)</v>
          </cell>
          <cell r="P209" t="str">
            <v>( Rp.)</v>
          </cell>
        </row>
        <row r="210">
          <cell r="J210" t="str">
            <v>a</v>
          </cell>
          <cell r="L210" t="str">
            <v>b</v>
          </cell>
          <cell r="M210" t="str">
            <v>c</v>
          </cell>
          <cell r="N210" t="str">
            <v>d</v>
          </cell>
          <cell r="O210" t="str">
            <v>e</v>
          </cell>
          <cell r="P210" t="str">
            <v>f=(d x e)</v>
          </cell>
        </row>
        <row r="212">
          <cell r="J212" t="str">
            <v>BAB. IX</v>
          </cell>
          <cell r="L212" t="str">
            <v>PEKERJAAN HARIAN</v>
          </cell>
        </row>
        <row r="214">
          <cell r="J214" t="str">
            <v>9.1</v>
          </cell>
          <cell r="L214" t="str">
            <v>Mandor</v>
          </cell>
          <cell r="M214" t="str">
            <v>Jam</v>
          </cell>
          <cell r="N214" t="str">
            <v>-</v>
          </cell>
          <cell r="P214">
            <v>0</v>
          </cell>
        </row>
        <row r="215">
          <cell r="J215" t="str">
            <v>9.2</v>
          </cell>
          <cell r="L215" t="str">
            <v>Pekerja</v>
          </cell>
          <cell r="M215" t="str">
            <v>Jam</v>
          </cell>
          <cell r="N215" t="str">
            <v>-</v>
          </cell>
          <cell r="P215">
            <v>0</v>
          </cell>
        </row>
        <row r="216">
          <cell r="J216" t="str">
            <v>9.3</v>
          </cell>
          <cell r="L216" t="str">
            <v>Tukang Kayu, Tukang Batu, dll.</v>
          </cell>
          <cell r="M216" t="str">
            <v>Jam</v>
          </cell>
          <cell r="N216" t="str">
            <v>-</v>
          </cell>
          <cell r="P216">
            <v>0</v>
          </cell>
        </row>
        <row r="217">
          <cell r="J217" t="str">
            <v>9.4</v>
          </cell>
          <cell r="L217" t="str">
            <v>Dump Truck 3-4 m3</v>
          </cell>
          <cell r="M217" t="str">
            <v>Jam</v>
          </cell>
          <cell r="N217" t="str">
            <v>-</v>
          </cell>
          <cell r="P217">
            <v>0</v>
          </cell>
        </row>
        <row r="218">
          <cell r="J218" t="str">
            <v>9.5</v>
          </cell>
          <cell r="L218" t="str">
            <v>Truk Dengan Bak Terbuka 3-4 m3</v>
          </cell>
          <cell r="M218" t="str">
            <v>Jam</v>
          </cell>
          <cell r="N218" t="str">
            <v>-</v>
          </cell>
          <cell r="P218">
            <v>0</v>
          </cell>
        </row>
        <row r="219">
          <cell r="J219" t="str">
            <v>9.6</v>
          </cell>
          <cell r="L219" t="str">
            <v>Water Tanker 300-4500 liter</v>
          </cell>
          <cell r="M219" t="str">
            <v>Jam</v>
          </cell>
          <cell r="N219" t="str">
            <v>-</v>
          </cell>
          <cell r="P219">
            <v>0</v>
          </cell>
        </row>
        <row r="220">
          <cell r="J220" t="str">
            <v>9.7</v>
          </cell>
          <cell r="L220" t="str">
            <v>BuldOzer 100-150 Hp</v>
          </cell>
          <cell r="M220" t="str">
            <v>Jam</v>
          </cell>
          <cell r="N220" t="str">
            <v>-</v>
          </cell>
          <cell r="P220">
            <v>0</v>
          </cell>
        </row>
        <row r="221">
          <cell r="J221" t="str">
            <v>9.8</v>
          </cell>
          <cell r="L221" t="str">
            <v>Motor Grader 75 - 100 Hp</v>
          </cell>
          <cell r="M221" t="str">
            <v>Jam</v>
          </cell>
          <cell r="N221" t="str">
            <v>-</v>
          </cell>
          <cell r="P221">
            <v>0</v>
          </cell>
        </row>
        <row r="222">
          <cell r="J222" t="str">
            <v>9.9</v>
          </cell>
          <cell r="L222" t="str">
            <v>Wheel Loader 1.0 - 1.6 m3</v>
          </cell>
          <cell r="M222" t="str">
            <v>Jam</v>
          </cell>
          <cell r="N222" t="str">
            <v>-</v>
          </cell>
          <cell r="P222">
            <v>0</v>
          </cell>
        </row>
        <row r="223">
          <cell r="J223" t="str">
            <v>9.10</v>
          </cell>
          <cell r="L223" t="str">
            <v>Track Loader 75-100 Hp</v>
          </cell>
          <cell r="M223" t="str">
            <v>Jam</v>
          </cell>
          <cell r="N223" t="str">
            <v>-</v>
          </cell>
          <cell r="P223">
            <v>0</v>
          </cell>
        </row>
        <row r="224">
          <cell r="J224" t="str">
            <v>9.11</v>
          </cell>
          <cell r="L224" t="str">
            <v>Excavator 80-140 Hp</v>
          </cell>
          <cell r="M224" t="str">
            <v>Jam</v>
          </cell>
          <cell r="N224" t="str">
            <v>-</v>
          </cell>
          <cell r="P224">
            <v>0</v>
          </cell>
        </row>
        <row r="225">
          <cell r="J225" t="str">
            <v>9.12</v>
          </cell>
          <cell r="L225" t="str">
            <v>Crane 10-15 Ton</v>
          </cell>
          <cell r="M225" t="str">
            <v>Jam</v>
          </cell>
          <cell r="N225" t="str">
            <v>-</v>
          </cell>
          <cell r="P225">
            <v>0</v>
          </cell>
        </row>
        <row r="226">
          <cell r="J226" t="str">
            <v>9.13</v>
          </cell>
          <cell r="L226" t="str">
            <v>Mesin Gilas Roda Besi 6-9 ton</v>
          </cell>
          <cell r="M226" t="str">
            <v>Jam</v>
          </cell>
          <cell r="N226" t="str">
            <v>-</v>
          </cell>
          <cell r="P226">
            <v>0</v>
          </cell>
        </row>
        <row r="227">
          <cell r="J227" t="str">
            <v>9.14</v>
          </cell>
          <cell r="L227" t="str">
            <v>Mesin Gilas Penggetar 5-8 ton</v>
          </cell>
          <cell r="M227" t="str">
            <v>Jam</v>
          </cell>
          <cell r="N227" t="str">
            <v>-</v>
          </cell>
          <cell r="P227">
            <v>0</v>
          </cell>
        </row>
        <row r="228">
          <cell r="J228" t="str">
            <v>9.15</v>
          </cell>
          <cell r="L228" t="str">
            <v>Pemadat Dgn. Penggetar 1.5-3 Hp</v>
          </cell>
          <cell r="M228" t="str">
            <v>Jam</v>
          </cell>
          <cell r="N228" t="str">
            <v>-</v>
          </cell>
          <cell r="P228">
            <v>0</v>
          </cell>
        </row>
        <row r="229">
          <cell r="J229" t="str">
            <v>9.16</v>
          </cell>
          <cell r="L229" t="str">
            <v>Mesin Gilas Roda Karet 8-10 ton</v>
          </cell>
          <cell r="M229" t="str">
            <v>Jam</v>
          </cell>
          <cell r="N229" t="str">
            <v>-</v>
          </cell>
          <cell r="P229">
            <v>0</v>
          </cell>
        </row>
        <row r="230">
          <cell r="J230" t="str">
            <v>9.17</v>
          </cell>
          <cell r="L230" t="str">
            <v>Kompresor 4000-1500 l/m</v>
          </cell>
          <cell r="M230" t="str">
            <v>Jam</v>
          </cell>
          <cell r="N230" t="str">
            <v>-</v>
          </cell>
          <cell r="P230">
            <v>0</v>
          </cell>
        </row>
        <row r="231">
          <cell r="J231" t="str">
            <v>9.18</v>
          </cell>
          <cell r="L231" t="str">
            <v>Mesin Pengaduk Beton 0.3-0.6 m3</v>
          </cell>
          <cell r="M231" t="str">
            <v>Jam</v>
          </cell>
          <cell r="N231" t="str">
            <v>-</v>
          </cell>
          <cell r="P231">
            <v>0</v>
          </cell>
        </row>
        <row r="232">
          <cell r="J232" t="str">
            <v>9.19</v>
          </cell>
          <cell r="L232" t="str">
            <v>Pompa Air 70-100 mm</v>
          </cell>
          <cell r="M232" t="str">
            <v>Jam</v>
          </cell>
          <cell r="N232" t="str">
            <v>-</v>
          </cell>
          <cell r="P232">
            <v>0</v>
          </cell>
        </row>
        <row r="233">
          <cell r="J233" t="str">
            <v>9.20</v>
          </cell>
          <cell r="L233" t="str">
            <v>Benkelman Beam Test</v>
          </cell>
          <cell r="M233" t="str">
            <v>Titik</v>
          </cell>
          <cell r="N233" t="str">
            <v>-</v>
          </cell>
          <cell r="P233">
            <v>0</v>
          </cell>
        </row>
        <row r="234">
          <cell r="J234" t="str">
            <v>9.21</v>
          </cell>
          <cell r="L234" t="str">
            <v>DCP Test</v>
          </cell>
          <cell r="M234" t="str">
            <v>Titik</v>
          </cell>
          <cell r="N234" t="str">
            <v>-</v>
          </cell>
          <cell r="P234">
            <v>0</v>
          </cell>
        </row>
        <row r="236">
          <cell r="L236" t="str">
            <v>Jumlah Harga Pekerjaan Bab 9  (Dipindahkan ke Rekapitulasi Biaya)</v>
          </cell>
          <cell r="P236">
            <v>0</v>
          </cell>
        </row>
        <row r="238">
          <cell r="J238" t="str">
            <v>PROYEK</v>
          </cell>
          <cell r="K238" t="str">
            <v>:</v>
          </cell>
          <cell r="L238" t="str">
            <v>PENINGKATAN PRASARANA JALAN PROPINSI CABANG DINAS PU KOTAMOBAGU</v>
          </cell>
        </row>
        <row r="239">
          <cell r="L239" t="str">
            <v>DI KABUPATEN BOLAANG MONGONDOW WILAYAH  III</v>
          </cell>
        </row>
        <row r="240">
          <cell r="J240" t="str">
            <v>PAKET</v>
          </cell>
          <cell r="K240" t="str">
            <v>:</v>
          </cell>
          <cell r="L240" t="str">
            <v>KEMA - BELANG - MOLOBOG (SEKSI VIII), TARGET 2,50 KM</v>
          </cell>
        </row>
        <row r="241">
          <cell r="J241" t="str">
            <v>PROPINSI</v>
          </cell>
          <cell r="K241" t="str">
            <v>:</v>
          </cell>
          <cell r="L241" t="str">
            <v>SULAWESI UTARA</v>
          </cell>
        </row>
        <row r="242">
          <cell r="J242" t="str">
            <v>MATA</v>
          </cell>
          <cell r="M242" t="str">
            <v>SA</v>
          </cell>
          <cell r="N242" t="str">
            <v>PERKIRAAN</v>
          </cell>
          <cell r="O242" t="str">
            <v>HARGA</v>
          </cell>
          <cell r="P242" t="str">
            <v>HARGA</v>
          </cell>
        </row>
        <row r="243">
          <cell r="J243" t="str">
            <v>PEMBA</v>
          </cell>
          <cell r="L243" t="str">
            <v>URAIAN</v>
          </cell>
          <cell r="M243" t="str">
            <v>TU</v>
          </cell>
          <cell r="N243" t="str">
            <v>KUANTITAS</v>
          </cell>
          <cell r="O243" t="str">
            <v>SATUAN</v>
          </cell>
          <cell r="P243" t="str">
            <v>PEKERJAAN</v>
          </cell>
        </row>
        <row r="244">
          <cell r="J244" t="str">
            <v>YARAN</v>
          </cell>
          <cell r="M244" t="str">
            <v>AN</v>
          </cell>
          <cell r="O244" t="str">
            <v>( Rp.)</v>
          </cell>
          <cell r="P244" t="str">
            <v>( Rp.)</v>
          </cell>
        </row>
        <row r="245">
          <cell r="J245" t="str">
            <v>a</v>
          </cell>
          <cell r="L245" t="str">
            <v>b</v>
          </cell>
          <cell r="M245" t="str">
            <v>c</v>
          </cell>
          <cell r="N245" t="str">
            <v>d</v>
          </cell>
          <cell r="O245" t="str">
            <v>e</v>
          </cell>
          <cell r="P245" t="str">
            <v>f=(d x e)</v>
          </cell>
        </row>
        <row r="247">
          <cell r="J247" t="str">
            <v>BAB. X</v>
          </cell>
          <cell r="L247" t="str">
            <v>PEKERJAAN PEMELIHARAAN</v>
          </cell>
        </row>
        <row r="248">
          <cell r="L248" t="str">
            <v>RUTIN</v>
          </cell>
        </row>
        <row r="250">
          <cell r="J250" t="str">
            <v>10.1(1)</v>
          </cell>
          <cell r="L250" t="str">
            <v>Pemeliharaan Rutin Perkerasan</v>
          </cell>
          <cell r="M250" t="str">
            <v>Km</v>
          </cell>
        </row>
        <row r="252">
          <cell r="J252" t="str">
            <v>10.1(2)</v>
          </cell>
          <cell r="L252" t="str">
            <v>Pemeliharaan Rutin Bahu Jalan</v>
          </cell>
          <cell r="M252" t="str">
            <v>Km</v>
          </cell>
        </row>
        <row r="254">
          <cell r="J254" t="str">
            <v>10.1(3)</v>
          </cell>
          <cell r="L254" t="str">
            <v>Pemeliharaan Rutin Selokan,</v>
          </cell>
          <cell r="M254" t="str">
            <v>Km</v>
          </cell>
        </row>
        <row r="255">
          <cell r="L255" t="str">
            <v>Saluran Air, Pemotongan Dan</v>
          </cell>
        </row>
        <row r="256">
          <cell r="L256" t="str">
            <v>Urugan</v>
          </cell>
        </row>
        <row r="258">
          <cell r="J258" t="str">
            <v>10.1(5)</v>
          </cell>
          <cell r="L258" t="str">
            <v>Pemeliharaan Rutin Jembatan</v>
          </cell>
          <cell r="M258" t="str">
            <v>Bh</v>
          </cell>
        </row>
        <row r="262">
          <cell r="L262" t="str">
            <v>Jumlah Harga Pekerjaan Bab 10  (Dipindahkan ke Rekapitulasi Biaya)</v>
          </cell>
          <cell r="P262">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Mobilisasi bq"/>
      <sheetName val="bq"/>
      <sheetName val="bq1"/>
      <sheetName val="cover"/>
      <sheetName val="Informasi"/>
      <sheetName val="Rekap Biaya"/>
      <sheetName val="Kuantitas &amp; Harga"/>
      <sheetName val="Mobilisasi"/>
      <sheetName val="DIV-2"/>
      <sheetName val="DIV-3"/>
      <sheetName val="DIV-4"/>
      <sheetName val="DIV-5"/>
      <sheetName val="K-516"/>
      <sheetName val="DIV-6"/>
      <sheetName val="DIV-7"/>
      <sheetName val="DIV-8"/>
      <sheetName val="DIV-9"/>
      <sheetName val="DIV-10"/>
      <sheetName val="Basic Price"/>
      <sheetName val="Analisa Quarry"/>
      <sheetName val="Peralatan"/>
      <sheetName val="Agt Hls&amp;Ksr"/>
      <sheetName val="Agt KlsA"/>
      <sheetName val="Agt Kls B"/>
      <sheetName val="Agt Kls C"/>
      <sheetName val="Agregat Halus &amp; Kasar"/>
      <sheetName val="Concrete"/>
      <sheetName val="bj_matrial"/>
      <sheetName val="met-des03"/>
    </sheetNames>
    <sheetDataSet>
      <sheetData sheetId="0" refreshError="1"/>
      <sheetData sheetId="1" refreshError="1"/>
      <sheetData sheetId="2" refreshError="1"/>
      <sheetData sheetId="3" refreshError="1"/>
      <sheetData sheetId="4" refreshError="1"/>
      <sheetData sheetId="5"/>
      <sheetData sheetId="6"/>
      <sheetData sheetId="7"/>
      <sheetData sheetId="8" refreshError="1"/>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anal alat"/>
      <sheetName val="Anal bhn"/>
      <sheetName val="Upah,bhn&amp;alat"/>
      <sheetName val="010-040"/>
      <sheetName val="1"/>
      <sheetName val="2"/>
      <sheetName val="3"/>
      <sheetName val="4"/>
      <sheetName val="5"/>
      <sheetName val="6"/>
      <sheetName val="rekap"/>
      <sheetName val="7"/>
      <sheetName val="8"/>
      <sheetName val="Mob"/>
      <sheetName val="Jalan Nas"/>
      <sheetName val="Sp Pule- Pol"/>
      <sheetName val="MENUJU GD DEWAN"/>
      <sheetName val="SP4-Lapas"/>
      <sheetName val="SP Pule"/>
      <sheetName val="Sheet1"/>
      <sheetName val="Rekap Biaya"/>
      <sheetName val="Kali"/>
    </sheetNames>
    <sheetDataSet>
      <sheetData sheetId="0"/>
      <sheetData sheetId="1"/>
      <sheetData sheetId="2"/>
      <sheetData sheetId="3"/>
      <sheetData sheetId="4"/>
      <sheetData sheetId="5"/>
      <sheetData sheetId="6"/>
      <sheetData sheetId="7">
        <row r="329">
          <cell r="J329">
            <v>44296</v>
          </cell>
        </row>
        <row r="395">
          <cell r="J395">
            <v>37541</v>
          </cell>
        </row>
        <row r="460">
          <cell r="J460">
            <v>612</v>
          </cell>
        </row>
      </sheetData>
      <sheetData sheetId="8">
        <row r="329">
          <cell r="J329">
            <v>158021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Sheet1"/>
      <sheetName val="JW"/>
      <sheetName val="JB"/>
      <sheetName val="JA"/>
      <sheetName val="JU"/>
      <sheetName val="REK"/>
      <sheetName val="RAB"/>
      <sheetName val="010-111"/>
      <sheetName val="112-885"/>
      <sheetName val="P"/>
      <sheetName val="L"/>
      <sheetName val="M"/>
      <sheetName val="E"/>
      <sheetName val="REKAN"/>
      <sheetName val="PB"/>
      <sheetName val="K.8"/>
      <sheetName val="K.9"/>
      <sheetName val="RAB1"/>
      <sheetName val="Peralatan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BQ2"/>
      <sheetName val="BQ1"/>
      <sheetName val="MobilisasiBQ"/>
      <sheetName val="cover (3)"/>
      <sheetName val="cover (2)"/>
      <sheetName val="Rekap total BQ"/>
      <sheetName val="Rekap Biaya BQ1"/>
      <sheetName val="Rekap Biaya BQ2"/>
      <sheetName val="Kuantitas MULYO BQ"/>
      <sheetName val="Kuantitas JL 2 BQ"/>
      <sheetName val="Mobilisasi BQ"/>
      <sheetName val="cover"/>
      <sheetName val="Informasi"/>
      <sheetName val="Rekap total"/>
      <sheetName val="Rekap Biaya"/>
      <sheetName val="Rekap Biaya (2)"/>
      <sheetName val="Kuantitas MULYO"/>
      <sheetName val="Kuantitas JL 2"/>
      <sheetName val="Mobilisasi"/>
      <sheetName val="DIV-2"/>
      <sheetName val="DIV-3"/>
      <sheetName val="DIV-4"/>
      <sheetName val="DIV-5"/>
      <sheetName val="K-516"/>
      <sheetName val="DIV-6"/>
      <sheetName val="DIV-7"/>
      <sheetName val="DIV-8"/>
      <sheetName val="DIV-9"/>
      <sheetName val="DIV-10"/>
      <sheetName val="Basic Price"/>
      <sheetName val="Analisa Quarry"/>
      <sheetName val="Peralatan"/>
      <sheetName val="Agt Hls&amp;Ksr"/>
      <sheetName val="Agt KlsA"/>
      <sheetName val="Agt Kls B"/>
      <sheetName val="Agt Kls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sheetData sheetId="18" refreshError="1"/>
      <sheetData sheetId="19" refreshError="1"/>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1000"/>
      <sheetName val="ANALISA BOW"/>
      <sheetName val=" har sat Januari 2007"/>
      <sheetName val="ANAL OKE"/>
      <sheetName val="SEWA ALAT"/>
      <sheetName val="ANALIS MASTER"/>
    </sheetNames>
    <sheetDataSet>
      <sheetData sheetId="0" refreshError="1"/>
      <sheetData sheetId="1" refreshError="1"/>
      <sheetData sheetId="2" refreshError="1"/>
      <sheetData sheetId="3"/>
      <sheetData sheetId="4" refreshError="1"/>
      <sheetData sheetId="5"/>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alatan OE"/>
      <sheetName val="Basic Price OE"/>
      <sheetName val="SNI OE"/>
      <sheetName val="Anl.K OE"/>
      <sheetName val="Peralatan"/>
      <sheetName val="Basic Price"/>
      <sheetName val="SNI"/>
      <sheetName val="Anl.K"/>
      <sheetName val="5"/>
      <sheetName val="6"/>
      <sheetName val="7"/>
      <sheetName val="8"/>
      <sheetName val="Peralatan OE (2)"/>
      <sheetName val="SEWA ALAT"/>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sheetData sheetId="10"/>
      <sheetData sheetId="1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BQ2"/>
      <sheetName val="BQ1"/>
      <sheetName val="MobilisasiBQ"/>
      <sheetName val="cover (2)"/>
      <sheetName val="Informasi"/>
      <sheetName val="Rekap Biaya"/>
      <sheetName val="Kuantitas &amp; Harga"/>
      <sheetName val="Mobilisasi"/>
      <sheetName val="DIV-2"/>
      <sheetName val="DIV-3"/>
      <sheetName val="DIV-4"/>
      <sheetName val="DIV-5"/>
      <sheetName val="K-516"/>
      <sheetName val="DIV-6"/>
      <sheetName val="7.a"/>
      <sheetName val="DIV-7"/>
      <sheetName val="DIV-8"/>
      <sheetName val="DIV-9"/>
      <sheetName val="DIV-10"/>
      <sheetName val="Basic Price"/>
      <sheetName val="Peralatan"/>
      <sheetName val="Analisa Quarry"/>
      <sheetName val="Agt Hls&amp;Ksr"/>
      <sheetName val="Agt KlsA"/>
      <sheetName val="Agt Kls B"/>
      <sheetName val="Agt Kls C"/>
    </sheetNames>
    <sheetDataSet>
      <sheetData sheetId="0"/>
      <sheetData sheetId="1"/>
      <sheetData sheetId="2"/>
      <sheetData sheetId="3"/>
      <sheetData sheetId="4"/>
      <sheetData sheetId="5"/>
      <sheetData sheetId="6"/>
      <sheetData sheetId="7">
        <row r="22">
          <cell r="H22">
            <v>21200000</v>
          </cell>
        </row>
        <row r="41">
          <cell r="H41">
            <v>156946452</v>
          </cell>
        </row>
        <row r="61">
          <cell r="H61">
            <v>25597136.25</v>
          </cell>
        </row>
        <row r="96">
          <cell r="H96">
            <v>0</v>
          </cell>
        </row>
        <row r="111">
          <cell r="H111">
            <v>422044678.125</v>
          </cell>
        </row>
        <row r="168">
          <cell r="H168">
            <v>0</v>
          </cell>
        </row>
        <row r="330">
          <cell r="H330">
            <v>51484756</v>
          </cell>
        </row>
        <row r="354">
          <cell r="H354">
            <v>0</v>
          </cell>
        </row>
        <row r="422">
          <cell r="H422">
            <v>0</v>
          </cell>
        </row>
        <row r="486">
          <cell r="H486">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BQ2"/>
      <sheetName val="BQ1"/>
      <sheetName val="MobilisasiBQ"/>
      <sheetName val="cover (OE)"/>
      <sheetName val="cover (EE)"/>
      <sheetName val="Informasi"/>
      <sheetName val="Rekap Biaya"/>
      <sheetName val="Kuantitas &amp; Harga"/>
      <sheetName val="Mobilisasi"/>
      <sheetName val="DIV-2"/>
      <sheetName val="DIV-3"/>
      <sheetName val="DIV-4"/>
      <sheetName val="DIV-5"/>
      <sheetName val="K-516"/>
      <sheetName val="DIV-6"/>
      <sheetName val="7.a"/>
      <sheetName val="DIV-7"/>
      <sheetName val="DIV-8"/>
      <sheetName val="DIV-9"/>
      <sheetName val="DIV-10"/>
      <sheetName val="Basic Price"/>
      <sheetName val="Peralatan"/>
      <sheetName val="MOS "/>
      <sheetName val="Agt Hls&amp;Ksr"/>
      <sheetName val="Agt KlsA"/>
      <sheetName val="Agt Kls B"/>
      <sheetName val="Agt Kls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9">
          <cell r="F19">
            <v>7142.8571428571431</v>
          </cell>
        </row>
        <row r="21">
          <cell r="F21">
            <v>4285.7142857142853</v>
          </cell>
        </row>
        <row r="89">
          <cell r="F89">
            <v>8695</v>
          </cell>
        </row>
        <row r="91">
          <cell r="F91">
            <v>27000</v>
          </cell>
        </row>
      </sheetData>
      <sheetData sheetId="22"/>
      <sheetData sheetId="23"/>
      <sheetData sheetId="24"/>
      <sheetData sheetId="25"/>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BQ2"/>
      <sheetName val="BQ1"/>
      <sheetName val="MobilisasiBQ"/>
      <sheetName val="cover (3)"/>
      <sheetName val="cover (2)"/>
      <sheetName val="Informasi"/>
      <sheetName val="Rekap Biaya"/>
      <sheetName val="Kuantitas &amp; Harga"/>
      <sheetName val="Mobilisasi"/>
      <sheetName val="DIV-2"/>
      <sheetName val="DIV-3"/>
      <sheetName val="DIV-4"/>
      <sheetName val="DIV-5"/>
      <sheetName val="K-516"/>
      <sheetName val="DIV-6"/>
      <sheetName val="7.a"/>
      <sheetName val="DIV-7"/>
      <sheetName val="DIV-8"/>
      <sheetName val="DIV-9"/>
      <sheetName val="DIV-10"/>
      <sheetName val="Basic Price"/>
      <sheetName val="Peralatan"/>
      <sheetName val="MOS "/>
      <sheetName val="Agt Hls&amp;Ksr"/>
      <sheetName val="Agt KlsA"/>
      <sheetName val="Agt Kls B"/>
      <sheetName val="Agt Kls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50">
          <cell r="F50">
            <v>102000</v>
          </cell>
        </row>
        <row r="54">
          <cell r="F54">
            <v>200000</v>
          </cell>
        </row>
      </sheetData>
      <sheetData sheetId="22"/>
      <sheetData sheetId="23"/>
      <sheetData sheetId="24"/>
      <sheetData sheetId="25"/>
      <sheetData sheetId="26"/>
      <sheetData sheetId="2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BQ2"/>
      <sheetName val="BQ1"/>
      <sheetName val="MobilisasiBQ"/>
      <sheetName val="cover (3)"/>
      <sheetName val="cover (2)"/>
      <sheetName val="Rekap total BQ"/>
      <sheetName val="Rekap Biaya BQ1"/>
      <sheetName val="Rekap Biaya BQ2"/>
      <sheetName val="Kuantitas MULYO BQ"/>
      <sheetName val="Kuantitas JL 2 BQ"/>
      <sheetName val="Mobilisasi BQ"/>
      <sheetName val="cover"/>
      <sheetName val="Informasi"/>
      <sheetName val="Rekap total"/>
      <sheetName val="Rekap Biaya"/>
      <sheetName val="Rekap Biaya (2)"/>
      <sheetName val="Kuantitas MULYO"/>
      <sheetName val="Kuantitas JL 2"/>
      <sheetName val="Mobilisasi"/>
      <sheetName val="DIV-2"/>
      <sheetName val="DIV-3"/>
      <sheetName val="DIV-4"/>
      <sheetName val="DIV-5"/>
      <sheetName val="K-516"/>
      <sheetName val="DIV-6"/>
      <sheetName val="DIV-7"/>
      <sheetName val="DIV-8"/>
      <sheetName val="DIV-9"/>
      <sheetName val="DIV-10"/>
      <sheetName val="Basic Price"/>
      <sheetName val="Analisa Quarry"/>
      <sheetName val="Peralatan"/>
      <sheetName val="Agt Hls&amp;Ksr"/>
      <sheetName val="Agt KlsA"/>
      <sheetName val="Agt Kls B"/>
      <sheetName val="Agt Kls C"/>
      <sheetName val="Supl.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sheetData sheetId="18" refreshError="1"/>
      <sheetData sheetId="19" refreshError="1"/>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 Up Data"/>
      <sheetName val="SAMPUL"/>
      <sheetName val="Rekap Biaya"/>
      <sheetName val="Kuantitas &amp; Harga"/>
      <sheetName val="Pekerjaan Utama"/>
      <sheetName val="%"/>
    </sheetNames>
    <sheetDataSet>
      <sheetData sheetId="0"/>
      <sheetData sheetId="1"/>
      <sheetData sheetId="2"/>
      <sheetData sheetId="3"/>
      <sheetData sheetId="4"/>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
      <sheetName val="Rkp"/>
      <sheetName val="Pnwr A"/>
      <sheetName val="Jadwal "/>
      <sheetName val="Bahan"/>
      <sheetName val="personal"/>
      <sheetName val="Alat"/>
      <sheetName val="dukungan"/>
      <sheetName val="SP 2"/>
    </sheetNames>
    <sheetDataSet>
      <sheetData sheetId="0">
        <row r="21">
          <cell r="H21">
            <v>11063800.310000001</v>
          </cell>
        </row>
        <row r="43">
          <cell r="H43">
            <v>106276120.15359999</v>
          </cell>
        </row>
        <row r="65">
          <cell r="H65">
            <v>29086987.588299997</v>
          </cell>
        </row>
        <row r="99">
          <cell r="H99">
            <v>2970319.6272</v>
          </cell>
        </row>
        <row r="116">
          <cell r="H116">
            <v>292392407.50559998</v>
          </cell>
        </row>
        <row r="177">
          <cell r="H177">
            <v>155437491.64300001</v>
          </cell>
        </row>
        <row r="343">
          <cell r="H343">
            <v>88850166.480399996</v>
          </cell>
        </row>
        <row r="370">
          <cell r="H370">
            <v>1407393.365</v>
          </cell>
        </row>
        <row r="500">
          <cell r="H500">
            <v>29212291.360000003</v>
          </cell>
        </row>
      </sheetData>
      <sheetData sheetId="1"/>
      <sheetData sheetId="2"/>
      <sheetData sheetId="3"/>
      <sheetData sheetId="4"/>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BQ2"/>
      <sheetName val="BQ1"/>
      <sheetName val="MobilisasiBQ"/>
      <sheetName val="cover (OE)"/>
      <sheetName val="cover (EE)"/>
      <sheetName val="Informasi"/>
      <sheetName val="Rekap Biaya"/>
      <sheetName val="Kuantitas &amp; Harga"/>
      <sheetName val="Mobilisasi"/>
      <sheetName val="DIV-2"/>
      <sheetName val="DIV-3"/>
      <sheetName val="DIV-4"/>
      <sheetName val="DIV-5"/>
      <sheetName val="K-516"/>
      <sheetName val="DIV-6"/>
      <sheetName val="7.a"/>
      <sheetName val="DIV-7"/>
      <sheetName val="DIV-8"/>
      <sheetName val="DIV-9"/>
      <sheetName val="DIV-10"/>
      <sheetName val="Basic Price"/>
      <sheetName val="Peralatan"/>
      <sheetName val="MOS "/>
      <sheetName val="Agt Hls&amp;Ksr"/>
      <sheetName val="Agt KlsA"/>
      <sheetName val="Agt Kls B"/>
      <sheetName val="Agt Kls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9">
          <cell r="F19">
            <v>7142.8571428571431</v>
          </cell>
        </row>
        <row r="21">
          <cell r="F21">
            <v>4285.7142857142853</v>
          </cell>
        </row>
        <row r="89">
          <cell r="F89">
            <v>8695</v>
          </cell>
        </row>
        <row r="91">
          <cell r="F91">
            <v>27000</v>
          </cell>
        </row>
      </sheetData>
      <sheetData sheetId="22"/>
      <sheetData sheetId="23"/>
      <sheetData sheetId="24"/>
      <sheetData sheetId="25"/>
      <sheetData sheetId="26"/>
      <sheetData sheetId="2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BQ2"/>
      <sheetName val="BQ1"/>
      <sheetName val="MobilisasiBQ"/>
      <sheetName val="cover (3)"/>
      <sheetName val="cover (2)"/>
      <sheetName val="Informasi"/>
      <sheetName val="Rekap Biaya"/>
      <sheetName val="Kuantitas &amp; Harga"/>
      <sheetName val="Mobilisasi"/>
      <sheetName val="DIV-2"/>
      <sheetName val="DIV-3"/>
      <sheetName val="DIV-4"/>
      <sheetName val="DIV-5"/>
      <sheetName val="K-516"/>
      <sheetName val="DIV-6"/>
      <sheetName val="7.a"/>
      <sheetName val="DIV-7"/>
      <sheetName val="DIV-8"/>
      <sheetName val="DIV-9"/>
      <sheetName val="DIV-10"/>
      <sheetName val="Basic Price"/>
      <sheetName val="Peralatan"/>
      <sheetName val="MOS "/>
      <sheetName val="Agt Hls&amp;Ksr"/>
      <sheetName val="Agt KlsA"/>
      <sheetName val="Agt Kls B"/>
      <sheetName val="Agt Kls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50">
          <cell r="F50">
            <v>102000</v>
          </cell>
        </row>
        <row r="54">
          <cell r="F54">
            <v>200000</v>
          </cell>
        </row>
      </sheetData>
      <sheetData sheetId="22"/>
      <sheetData sheetId="23"/>
      <sheetData sheetId="24"/>
      <sheetData sheetId="25"/>
      <sheetData sheetId="26"/>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
      <sheetName val="Rkp"/>
      <sheetName val="Pnwr A"/>
      <sheetName val="Jadwal "/>
      <sheetName val="Bahan"/>
      <sheetName val="personal"/>
      <sheetName val="Alat"/>
      <sheetName val="dukungan"/>
      <sheetName val="SP 2"/>
    </sheetNames>
    <sheetDataSet>
      <sheetData sheetId="0"/>
      <sheetData sheetId="1"/>
      <sheetData sheetId="2"/>
      <sheetData sheetId="3"/>
      <sheetData sheetId="4"/>
      <sheetData sheetId="5"/>
      <sheetData sheetId="6"/>
      <sheetData sheetId="7"/>
      <sheetData sheetId="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at"/>
      <sheetName val="Div1"/>
      <sheetName val="Div2"/>
      <sheetName val="Div 2"/>
      <sheetName val="Div3"/>
      <sheetName val="Div5"/>
      <sheetName val="Div4"/>
      <sheetName val="Div8b"/>
      <sheetName val="Div 6"/>
      <sheetName val="Div 7"/>
      <sheetName val="Div 8"/>
      <sheetName val="Jadwal"/>
      <sheetName val="Utama"/>
      <sheetName val="Lamp8"/>
      <sheetName val="Lamp"/>
      <sheetName val="SKon"/>
      <sheetName val="Kapasitas AMP.S.C"/>
      <sheetName val="Staf"/>
      <sheetName val="Ala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k List"/>
      <sheetName val="Pnwr A"/>
      <sheetName val="RAB "/>
      <sheetName val="ANALISA"/>
      <sheetName val="PEKERJA"/>
      <sheetName val="MATERIAL"/>
      <sheetName val="PERALATAN"/>
      <sheetName val="MP"/>
      <sheetName val="Jadwal"/>
      <sheetName val="Bahan"/>
      <sheetName val="Alat"/>
      <sheetName val="personal"/>
      <sheetName val="Rekap"/>
      <sheetName val="DAK"/>
      <sheetName val="L"/>
      <sheetName val="M"/>
      <sheetName va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Mata"/>
      <sheetName val="Analisa"/>
      <sheetName val="Jad"/>
      <sheetName val="Mat"/>
      <sheetName val="RAB"/>
      <sheetName val="Mob"/>
      <sheetName val="MobAlat"/>
      <sheetName val="Alat"/>
      <sheetName val="U &amp; B"/>
      <sheetName val="Jadwal"/>
      <sheetName val="Sub"/>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KTA KON 1"/>
      <sheetName val="ABSEN PAKTA"/>
      <sheetName val="ABSEN DAFTAR"/>
      <sheetName val="ABSEN DAFTAR PQ"/>
      <sheetName val="ABSEN MASUK PQ"/>
      <sheetName val="COVER PQ"/>
      <sheetName val="BA Pbk pen"/>
      <sheetName val="hsl pbkn"/>
      <sheetName val="ABSEN AMBIL DOK TAWAR"/>
      <sheetName val="ABSEN PENJELASAN"/>
      <sheetName val="ABSEN PEMASUKAN"/>
      <sheetName val="ABSEN PEMBUKAAN TEKNIS"/>
      <sheetName val="ABSEN PEMBUKAAN BIAYA"/>
      <sheetName val="TANDA TERIMA KUALIFIKASI"/>
      <sheetName val="D7(1)"/>
      <sheetName val="D2"/>
      <sheetName val="D3"/>
      <sheetName val="D4"/>
      <sheetName val="D5"/>
      <sheetName val="D6"/>
      <sheetName val="D6 ASBT"/>
      <sheetName val="D7(2)"/>
      <sheetName val="D7(3)"/>
      <sheetName val="D8(1)"/>
      <sheetName val="D8(2)"/>
    </sheetNames>
    <sheetDataSet>
      <sheetData sheetId="0"/>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k List"/>
      <sheetName val="Pnwr A"/>
      <sheetName val="RAB "/>
      <sheetName val="ANALISA"/>
      <sheetName val="PEKERJA"/>
      <sheetName val="MATERIAL"/>
      <sheetName val="PERALATAN"/>
      <sheetName val="MP"/>
      <sheetName val="Jadwal"/>
      <sheetName val="Bahan"/>
      <sheetName val="Alat"/>
      <sheetName val="personal"/>
      <sheetName val="Rekap"/>
      <sheetName val="DAK"/>
      <sheetName val="L"/>
      <sheetName val="M"/>
      <sheetName val="E"/>
      <sheetName val="D7(1)"/>
      <sheetName val="D2"/>
      <sheetName val="D3"/>
      <sheetName val="D4"/>
      <sheetName val="D5"/>
      <sheetName val="D6"/>
      <sheetName val="D6 ASBT"/>
      <sheetName val="D7(2)"/>
      <sheetName val="D7(3)"/>
      <sheetName val="D8(1)"/>
      <sheetName val="D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
      <sheetName val="Rkp"/>
      <sheetName val="Pnwr A"/>
      <sheetName val="Jadwal "/>
      <sheetName val="Bahan"/>
      <sheetName val="personal"/>
      <sheetName val="Alat"/>
      <sheetName val="dukungan"/>
      <sheetName val="SP 2"/>
      <sheetName val="Supl.X"/>
      <sheetName val="ANALISA"/>
    </sheetNames>
    <sheetDataSet>
      <sheetData sheetId="0">
        <row r="21">
          <cell r="H21">
            <v>11063800.310000001</v>
          </cell>
        </row>
        <row r="43">
          <cell r="H43">
            <v>106276120.15359999</v>
          </cell>
        </row>
        <row r="65">
          <cell r="H65">
            <v>29086987.588299997</v>
          </cell>
        </row>
        <row r="99">
          <cell r="H99">
            <v>2970319.6272</v>
          </cell>
        </row>
        <row r="116">
          <cell r="H116">
            <v>292392407.50559998</v>
          </cell>
        </row>
        <row r="177">
          <cell r="H177">
            <v>155437491.64300001</v>
          </cell>
        </row>
        <row r="343">
          <cell r="H343">
            <v>88850166.480399996</v>
          </cell>
        </row>
        <row r="370">
          <cell r="H370">
            <v>1407393.365</v>
          </cell>
        </row>
        <row r="500">
          <cell r="H500">
            <v>29212291.360000003</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alatan"/>
      <sheetName val="Peralatan (2)"/>
      <sheetName val="SEWA ALAT"/>
    </sheetNames>
    <sheetDataSet>
      <sheetData sheetId="0"/>
      <sheetData sheetId="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
      <sheetName val="Rkp"/>
      <sheetName val="Pnwr A"/>
      <sheetName val="Jadwal "/>
      <sheetName val="Bahan"/>
      <sheetName val="personal"/>
      <sheetName val="Alat"/>
      <sheetName val="dukungan"/>
      <sheetName val="SP 2"/>
    </sheetNames>
    <sheetDataSet>
      <sheetData sheetId="0"/>
      <sheetData sheetId="1"/>
      <sheetData sheetId="2"/>
      <sheetData sheetId="3"/>
      <sheetData sheetId="4"/>
      <sheetData sheetId="5"/>
      <sheetData sheetId="6"/>
      <sheetData sheetId="7"/>
      <sheetData sheetId="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BQ2"/>
      <sheetName val="BQ1"/>
      <sheetName val="MobilisasiBQ"/>
      <sheetName val="cover (OE)"/>
      <sheetName val="cover (EE)"/>
      <sheetName val="Informasi"/>
      <sheetName val="Rekap Biaya"/>
      <sheetName val="Kuantitas &amp; Harga"/>
      <sheetName val="Mobilisasi"/>
      <sheetName val="DIV-2"/>
      <sheetName val="DIV-3"/>
      <sheetName val="DIV-4"/>
      <sheetName val="DIV-5"/>
      <sheetName val="K-516"/>
      <sheetName val="DIV-6"/>
      <sheetName val="7.a"/>
      <sheetName val="DIV-7"/>
      <sheetName val="DIV-8"/>
      <sheetName val="DIV-9"/>
      <sheetName val="DIV-10"/>
      <sheetName val="Basic Price"/>
      <sheetName val="Peralatan"/>
      <sheetName val="MOS "/>
      <sheetName val="Agt Hls&amp;Ksr"/>
      <sheetName val="Agt KlsA"/>
      <sheetName val="Agt Kls B"/>
      <sheetName val="Agt Kls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9">
          <cell r="F19">
            <v>7142.8571428571431</v>
          </cell>
        </row>
        <row r="21">
          <cell r="F21">
            <v>4285.7142857142853</v>
          </cell>
        </row>
        <row r="89">
          <cell r="F89">
            <v>8695</v>
          </cell>
        </row>
        <row r="91">
          <cell r="F91">
            <v>27000</v>
          </cell>
        </row>
      </sheetData>
      <sheetData sheetId="22"/>
      <sheetData sheetId="23"/>
      <sheetData sheetId="24"/>
      <sheetData sheetId="25"/>
      <sheetData sheetId="26"/>
      <sheetData sheetId="2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alatan"/>
      <sheetName val="Peralatan (2)"/>
      <sheetName val="SEWA ALAT"/>
    </sheetNames>
    <sheetDataSet>
      <sheetData sheetId="0"/>
      <sheetData sheetId="1">
        <row r="26">
          <cell r="R26" t="str">
            <v xml:space="preserve"> Alat Baru</v>
          </cell>
        </row>
        <row r="27">
          <cell r="R27">
            <v>115000000</v>
          </cell>
        </row>
      </sheetData>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BQ2"/>
      <sheetName val="BQ1"/>
      <sheetName val="MobilisasiBQ"/>
      <sheetName val="cover (3)"/>
      <sheetName val="cover (2)"/>
      <sheetName val="Informasi"/>
      <sheetName val="Rekap Biaya"/>
      <sheetName val="Kuantitas &amp; Harga"/>
      <sheetName val="Mobilisasi"/>
      <sheetName val="DIV-2"/>
      <sheetName val="DIV-3"/>
      <sheetName val="DIV-4"/>
      <sheetName val="DIV-5"/>
      <sheetName val="K-516"/>
      <sheetName val="DIV-6"/>
      <sheetName val="7.a"/>
      <sheetName val="DIV-7"/>
      <sheetName val="DIV-8"/>
      <sheetName val="DIV-9"/>
      <sheetName val="DIV-10"/>
      <sheetName val="Basic Price"/>
      <sheetName val="Peralatan"/>
      <sheetName val="MOS "/>
      <sheetName val="Agt Hls&amp;Ksr"/>
      <sheetName val="Agt KlsA"/>
      <sheetName val="Agt Kls B"/>
      <sheetName val="Agt Kls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50">
          <cell r="F50">
            <v>102000</v>
          </cell>
        </row>
        <row r="54">
          <cell r="F54">
            <v>200000</v>
          </cell>
        </row>
      </sheetData>
      <sheetData sheetId="22"/>
      <sheetData sheetId="23"/>
      <sheetData sheetId="24"/>
      <sheetData sheetId="25"/>
      <sheetData sheetId="26"/>
      <sheetData sheetId="2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1000"/>
      <sheetName val="KURVA S"/>
      <sheetName val="SD 9 MP"/>
      <sheetName val=" har sat Januari 2007"/>
      <sheetName val="ANAL OKE"/>
      <sheetName val="SEWA ALAT"/>
      <sheetName val="ANALIS MASTER"/>
      <sheetName val="Peralatan (2)"/>
      <sheetName val="ANALISA OKE"/>
      <sheetName val="Basic"/>
      <sheetName val="Rab"/>
      <sheetName val="3"/>
      <sheetName val="4"/>
      <sheetName val="MOB&amp;DEMOB"/>
      <sheetName val="COVER"/>
      <sheetName val="Basic Pric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A.4"/>
      <sheetName val="JW"/>
      <sheetName val="JA"/>
      <sheetName val="JB"/>
      <sheetName val="010-111"/>
      <sheetName val="112-885"/>
      <sheetName val="Anl.+"/>
      <sheetName val="Anl.BOW"/>
      <sheetName val="P"/>
      <sheetName val="L"/>
      <sheetName val="M"/>
      <sheetName val="E"/>
      <sheetName val="REKAN"/>
      <sheetName val="PB"/>
      <sheetName val="K.8"/>
      <sheetName val="K.9"/>
      <sheetName val="JU"/>
    </sheetNames>
    <sheetDataSet>
      <sheetData sheetId="0"/>
      <sheetData sheetId="1"/>
      <sheetData sheetId="2"/>
      <sheetData sheetId="3"/>
      <sheetData sheetId="4"/>
      <sheetData sheetId="5"/>
      <sheetData sheetId="6" refreshError="1">
        <row r="5442">
          <cell r="A5442" t="str">
            <v>ANALISA HARGA SATUAN</v>
          </cell>
          <cell r="L5442" t="str">
            <v>KODE</v>
          </cell>
        </row>
        <row r="5443">
          <cell r="A5443" t="str">
            <v>PASANG PAVING BLOK (INTER BLOK)</v>
          </cell>
        </row>
        <row r="5444">
          <cell r="A5444" t="str">
            <v>(MENGGUNAKAN BURUH)</v>
          </cell>
          <cell r="L5444" t="str">
            <v>Supl IX</v>
          </cell>
        </row>
        <row r="5446">
          <cell r="A5446" t="str">
            <v xml:space="preserve"> PROPINSI            :</v>
          </cell>
          <cell r="C5446" t="str">
            <v>LAMPUNG</v>
          </cell>
          <cell r="E5446" t="str">
            <v>KODE</v>
          </cell>
          <cell r="F5446" t="str">
            <v xml:space="preserve">KOTA </v>
          </cell>
          <cell r="H5446" t="str">
            <v>KODE</v>
          </cell>
          <cell r="I5446" t="str">
            <v xml:space="preserve"> DISIAPKAN OLEH :</v>
          </cell>
          <cell r="K5446" t="str">
            <v>TANGGAL</v>
          </cell>
        </row>
        <row r="5447">
          <cell r="E5447" t="str">
            <v>[071]</v>
          </cell>
          <cell r="F5447" t="str">
            <v>BANDAR LAMPUNG</v>
          </cell>
          <cell r="H5447" t="str">
            <v>[018]</v>
          </cell>
          <cell r="I5447" t="str">
            <v>CV.PUTRA SILIWANGI JAYA</v>
          </cell>
          <cell r="K5447" t="str">
            <v>05 Agustus 2005</v>
          </cell>
        </row>
        <row r="5450">
          <cell r="A5450" t="str">
            <v xml:space="preserve"> URAIAN</v>
          </cell>
          <cell r="F5450" t="str">
            <v xml:space="preserve"> ANGGAPAN / ASUMSI</v>
          </cell>
        </row>
        <row r="5451">
          <cell r="A5451" t="str">
            <v xml:space="preserve"> 1.</v>
          </cell>
          <cell r="B5451" t="str">
            <v>Paving block diadakan leveransir dilokasi</v>
          </cell>
          <cell r="F5451" t="str">
            <v xml:space="preserve"> 1. Lapisan bawah diberi pasir urug tebal 5 cm</v>
          </cell>
        </row>
        <row r="5452">
          <cell r="B5452" t="str">
            <v>proyek</v>
          </cell>
          <cell r="F5452" t="str">
            <v xml:space="preserve"> 2. Bidang yang akan dipasang paving diratakan terlebih dahulu dan dipadatkan</v>
          </cell>
        </row>
        <row r="5453">
          <cell r="A5453" t="str">
            <v>2.</v>
          </cell>
          <cell r="B5453" t="str">
            <v>Pasir urug alas tebal 5 cm padat atau 4 - 8</v>
          </cell>
          <cell r="F5453" t="str">
            <v xml:space="preserve"> 3. Paving Blok 1 M2 sebanyak 30 buah tebal 6 cm</v>
          </cell>
        </row>
        <row r="5454">
          <cell r="B5454" t="str">
            <v>cm gembur dia &lt; 9,5 cm kadar air maksimum</v>
          </cell>
          <cell r="F5454" t="str">
            <v xml:space="preserve"> 4. Menggunakan tenaga manusia 175 m2/hari</v>
          </cell>
        </row>
        <row r="5455">
          <cell r="B5455" t="str">
            <v>10%</v>
          </cell>
          <cell r="F5455" t="str">
            <v xml:space="preserve"> 5. Paving block mempunyai kekuatan tekan 250 kg/cm2</v>
          </cell>
        </row>
        <row r="5456">
          <cell r="A5456" t="str">
            <v>3.</v>
          </cell>
          <cell r="B5456" t="str">
            <v>Paving block 30 buah/m2</v>
          </cell>
          <cell r="F5456" t="str">
            <v xml:space="preserve"> 6. Pasir pengisi/filler sand dia &lt; 4,5 mm, 0,75 m3/100 m2</v>
          </cell>
        </row>
        <row r="5457">
          <cell r="A5457" t="str">
            <v>4.</v>
          </cell>
          <cell r="B5457" t="str">
            <v>Pasir pengisi /pasir pasang atau filler sand</v>
          </cell>
          <cell r="F5457" t="str">
            <v xml:space="preserve"> 7. Alat bantu 1 set</v>
          </cell>
        </row>
        <row r="5458">
          <cell r="B5458" t="str">
            <v>0,75 m3/ 100 m2 dia &lt; 4,5 mm dicampur pasir</v>
          </cell>
        </row>
        <row r="5459">
          <cell r="B5459" t="str">
            <v>urug 10% lebar net 2 - 4 mm</v>
          </cell>
        </row>
        <row r="5462">
          <cell r="F5462" t="str">
            <v/>
          </cell>
        </row>
        <row r="5463">
          <cell r="B5463" t="str">
            <v>PEKERJA</v>
          </cell>
          <cell r="E5463" t="str">
            <v>JUMLAH</v>
          </cell>
          <cell r="F5463" t="str">
            <v>HARI</v>
          </cell>
          <cell r="G5463" t="str">
            <v>KODE</v>
          </cell>
          <cell r="H5463" t="str">
            <v>TOTAL VOL</v>
          </cell>
          <cell r="I5463" t="str">
            <v>UPAH</v>
          </cell>
          <cell r="J5463" t="str">
            <v>BIAYA</v>
          </cell>
          <cell r="K5463" t="str">
            <v>SUB TOTAL</v>
          </cell>
        </row>
        <row r="5464">
          <cell r="E5464" t="str">
            <v>ORANG</v>
          </cell>
          <cell r="H5464" t="str">
            <v>(Orang-hari)</v>
          </cell>
          <cell r="I5464" t="str">
            <v>(Rp/Org/Hari)</v>
          </cell>
          <cell r="J5464" t="str">
            <v>(Rp)</v>
          </cell>
          <cell r="K5464" t="str">
            <v>(Rp)</v>
          </cell>
        </row>
        <row r="5466">
          <cell r="A5466" t="str">
            <v>P</v>
          </cell>
          <cell r="B5466" t="str">
            <v xml:space="preserve"> Buruh terampil</v>
          </cell>
          <cell r="E5466">
            <v>10</v>
          </cell>
          <cell r="F5466">
            <v>1</v>
          </cell>
          <cell r="G5466" t="str">
            <v>L 106</v>
          </cell>
          <cell r="H5466">
            <v>10</v>
          </cell>
          <cell r="I5466">
            <v>24800</v>
          </cell>
          <cell r="J5466">
            <v>248000</v>
          </cell>
        </row>
        <row r="5467">
          <cell r="A5467" t="str">
            <v>E</v>
          </cell>
          <cell r="B5467" t="str">
            <v>Operator terampil</v>
          </cell>
          <cell r="E5467">
            <v>2</v>
          </cell>
          <cell r="F5467">
            <v>1</v>
          </cell>
          <cell r="G5467" t="str">
            <v>L 081</v>
          </cell>
          <cell r="H5467">
            <v>2</v>
          </cell>
          <cell r="I5467">
            <v>34400</v>
          </cell>
          <cell r="J5467">
            <v>68800</v>
          </cell>
        </row>
        <row r="5468">
          <cell r="A5468" t="str">
            <v>K</v>
          </cell>
          <cell r="B5468" t="str">
            <v xml:space="preserve"> Mandor</v>
          </cell>
          <cell r="E5468">
            <v>1</v>
          </cell>
          <cell r="F5468">
            <v>1</v>
          </cell>
          <cell r="G5468" t="str">
            <v>L 061</v>
          </cell>
          <cell r="H5468">
            <v>1</v>
          </cell>
          <cell r="I5468">
            <v>34400</v>
          </cell>
          <cell r="J5468">
            <v>34400</v>
          </cell>
        </row>
        <row r="5469">
          <cell r="A5469" t="str">
            <v>E</v>
          </cell>
        </row>
        <row r="5470">
          <cell r="A5470" t="str">
            <v>R</v>
          </cell>
        </row>
        <row r="5471">
          <cell r="A5471" t="str">
            <v>J</v>
          </cell>
        </row>
        <row r="5472">
          <cell r="A5472" t="str">
            <v>A</v>
          </cell>
        </row>
        <row r="5480">
          <cell r="D5480" t="str">
            <v xml:space="preserve"> JUMLAH BIAYA UNTUK PEKERJA</v>
          </cell>
          <cell r="L5480">
            <v>351200</v>
          </cell>
        </row>
        <row r="5481">
          <cell r="B5481" t="str">
            <v>MATERIAL</v>
          </cell>
          <cell r="F5481" t="str">
            <v>SATUAN</v>
          </cell>
          <cell r="G5481" t="str">
            <v>KODE</v>
          </cell>
          <cell r="H5481" t="str">
            <v>TOTAL VOL</v>
          </cell>
          <cell r="I5481" t="str">
            <v>H A R G A</v>
          </cell>
          <cell r="J5481" t="str">
            <v>BIAYA</v>
          </cell>
          <cell r="K5481" t="str">
            <v>SUB TOTAL</v>
          </cell>
        </row>
        <row r="5482">
          <cell r="I5482" t="str">
            <v>(Rp/Satuan)</v>
          </cell>
          <cell r="J5482" t="str">
            <v>(Rp)</v>
          </cell>
          <cell r="K5482" t="str">
            <v>(Rp)</v>
          </cell>
        </row>
        <row r="5483">
          <cell r="A5483" t="str">
            <v/>
          </cell>
        </row>
        <row r="5484">
          <cell r="A5484" t="str">
            <v>M</v>
          </cell>
          <cell r="B5484" t="str">
            <v>Paving blok 6 cm</v>
          </cell>
          <cell r="F5484" t="str">
            <v>Buah</v>
          </cell>
          <cell r="G5484" t="str">
            <v>B 004a</v>
          </cell>
          <cell r="H5484">
            <v>6300</v>
          </cell>
          <cell r="I5484">
            <v>980</v>
          </cell>
          <cell r="J5484">
            <v>6174000</v>
          </cell>
        </row>
        <row r="5485">
          <cell r="A5485" t="str">
            <v>A</v>
          </cell>
          <cell r="B5485" t="str">
            <v>Pasir urug</v>
          </cell>
          <cell r="F5485" t="str">
            <v>M3</v>
          </cell>
          <cell r="G5485" t="str">
            <v>M 040</v>
          </cell>
          <cell r="H5485">
            <v>8.75</v>
          </cell>
          <cell r="I5485">
            <v>69210</v>
          </cell>
          <cell r="J5485">
            <v>605587.5</v>
          </cell>
        </row>
        <row r="5486">
          <cell r="A5486" t="str">
            <v>T</v>
          </cell>
          <cell r="B5486" t="str">
            <v>Pasir Pasang</v>
          </cell>
          <cell r="F5486" t="str">
            <v>M3</v>
          </cell>
          <cell r="G5486" t="str">
            <v>M 041a</v>
          </cell>
          <cell r="H5486">
            <v>1.31</v>
          </cell>
          <cell r="I5486">
            <v>69210</v>
          </cell>
          <cell r="J5486">
            <v>90665.1</v>
          </cell>
        </row>
        <row r="5487">
          <cell r="A5487" t="str">
            <v>E</v>
          </cell>
          <cell r="B5487" t="str">
            <v>Alat bantu (set @ 3 alat)</v>
          </cell>
          <cell r="F5487" t="str">
            <v>set</v>
          </cell>
          <cell r="G5487" t="str">
            <v>M 170</v>
          </cell>
          <cell r="H5487">
            <v>0.05</v>
          </cell>
          <cell r="I5487">
            <v>49935</v>
          </cell>
          <cell r="J5487">
            <v>2496.75</v>
          </cell>
        </row>
        <row r="5488">
          <cell r="A5488" t="str">
            <v>R</v>
          </cell>
        </row>
        <row r="5489">
          <cell r="A5489" t="str">
            <v>I</v>
          </cell>
        </row>
        <row r="5490">
          <cell r="A5490" t="str">
            <v>A</v>
          </cell>
        </row>
        <row r="5491">
          <cell r="A5491" t="str">
            <v>L</v>
          </cell>
        </row>
        <row r="5493">
          <cell r="E5493" t="str">
            <v/>
          </cell>
        </row>
        <row r="5494">
          <cell r="E5494" t="str">
            <v/>
          </cell>
        </row>
        <row r="5495">
          <cell r="E5495" t="str">
            <v/>
          </cell>
        </row>
        <row r="5496">
          <cell r="B5496" t="str">
            <v/>
          </cell>
          <cell r="E5496" t="str">
            <v/>
          </cell>
          <cell r="F5496" t="str">
            <v/>
          </cell>
          <cell r="G5496" t="str">
            <v/>
          </cell>
          <cell r="H5496" t="str">
            <v/>
          </cell>
          <cell r="I5496" t="str">
            <v/>
          </cell>
        </row>
        <row r="5498">
          <cell r="D5498" t="str">
            <v xml:space="preserve"> JUMLAH BIAYA UNTUK MATERIAL</v>
          </cell>
          <cell r="L5498">
            <v>6872749.3499999996</v>
          </cell>
        </row>
        <row r="5499">
          <cell r="B5499" t="str">
            <v>PERALATAN</v>
          </cell>
          <cell r="E5499" t="str">
            <v>JUMLAH</v>
          </cell>
          <cell r="F5499" t="str">
            <v xml:space="preserve">HARI </v>
          </cell>
          <cell r="G5499" t="str">
            <v>KODE</v>
          </cell>
          <cell r="H5499" t="str">
            <v>JAM KERJA</v>
          </cell>
          <cell r="I5499" t="str">
            <v>HARGA</v>
          </cell>
          <cell r="J5499" t="str">
            <v>BIAYA</v>
          </cell>
          <cell r="K5499" t="str">
            <v>SUB TOTAL</v>
          </cell>
        </row>
        <row r="5500">
          <cell r="E5500" t="str">
            <v>ALAT</v>
          </cell>
          <cell r="F5500" t="str">
            <v>KERJA</v>
          </cell>
          <cell r="I5500" t="str">
            <v>(Rp/Jam)</v>
          </cell>
          <cell r="J5500" t="str">
            <v>(Rp)</v>
          </cell>
          <cell r="K5500" t="str">
            <v>(Rp)</v>
          </cell>
        </row>
        <row r="5502">
          <cell r="A5502" t="str">
            <v>P</v>
          </cell>
          <cell r="B5502" t="str">
            <v>Vibrator Plate 4 HP</v>
          </cell>
          <cell r="E5502">
            <v>2</v>
          </cell>
          <cell r="F5502">
            <v>1</v>
          </cell>
          <cell r="G5502" t="str">
            <v>E 088</v>
          </cell>
          <cell r="H5502">
            <v>10</v>
          </cell>
          <cell r="I5502">
            <v>44930</v>
          </cell>
          <cell r="J5502">
            <v>449300</v>
          </cell>
        </row>
        <row r="5503">
          <cell r="A5503" t="str">
            <v>E</v>
          </cell>
        </row>
        <row r="5504">
          <cell r="A5504" t="str">
            <v>R</v>
          </cell>
        </row>
        <row r="5505">
          <cell r="A5505" t="str">
            <v>A</v>
          </cell>
        </row>
        <row r="5506">
          <cell r="A5506" t="str">
            <v>L</v>
          </cell>
        </row>
        <row r="5507">
          <cell r="A5507" t="str">
            <v>A</v>
          </cell>
        </row>
        <row r="5508">
          <cell r="A5508" t="str">
            <v>T</v>
          </cell>
        </row>
        <row r="5509">
          <cell r="A5509" t="str">
            <v>A</v>
          </cell>
        </row>
        <row r="5510">
          <cell r="A5510" t="str">
            <v>N</v>
          </cell>
        </row>
        <row r="5516">
          <cell r="D5516" t="str">
            <v xml:space="preserve"> JUMLAH BIAYA UNTUK PERALATAN</v>
          </cell>
          <cell r="L5516">
            <v>449300</v>
          </cell>
        </row>
        <row r="5517">
          <cell r="J5517" t="str">
            <v xml:space="preserve"> T O T A L (Rp)</v>
          </cell>
          <cell r="L5517">
            <v>7673249.3499999996</v>
          </cell>
        </row>
        <row r="5519">
          <cell r="B5519" t="str">
            <v>VOLUME  :</v>
          </cell>
          <cell r="C5519">
            <v>175</v>
          </cell>
          <cell r="E5519" t="str">
            <v>SATUAN  :</v>
          </cell>
          <cell r="F5519" t="str">
            <v>M2</v>
          </cell>
          <cell r="H5519" t="str">
            <v>HARGA SATUAN  :</v>
          </cell>
          <cell r="I5519">
            <v>43847.14</v>
          </cell>
          <cell r="J5519" t="str">
            <v xml:space="preserve">                  per</v>
          </cell>
          <cell r="K5519" t="str">
            <v>M2</v>
          </cell>
        </row>
        <row r="5522">
          <cell r="A5522" t="str">
            <v>ANALISA HARGA SATUAN</v>
          </cell>
          <cell r="L5522" t="str">
            <v>KODE</v>
          </cell>
        </row>
        <row r="5523">
          <cell r="A5523" t="str">
            <v>PASANG PAVING BLOK (INTER BLOK)</v>
          </cell>
        </row>
        <row r="5524">
          <cell r="A5524" t="str">
            <v>(MENGGUNAKAN BURUH)</v>
          </cell>
          <cell r="L5524" t="str">
            <v>Supl XII</v>
          </cell>
        </row>
        <row r="5526">
          <cell r="A5526" t="str">
            <v xml:space="preserve"> PROPINSI            :</v>
          </cell>
          <cell r="C5526" t="str">
            <v>LAMPUNG</v>
          </cell>
          <cell r="E5526" t="str">
            <v>KODE</v>
          </cell>
          <cell r="F5526" t="str">
            <v xml:space="preserve">KOTA </v>
          </cell>
          <cell r="H5526" t="str">
            <v>KODE</v>
          </cell>
          <cell r="I5526" t="str">
            <v xml:space="preserve"> DISIAPKAN OLEH :</v>
          </cell>
          <cell r="K5526" t="str">
            <v>TANGGAL</v>
          </cell>
        </row>
        <row r="5527">
          <cell r="E5527" t="str">
            <v>[071]</v>
          </cell>
          <cell r="F5527" t="str">
            <v>BANDAR LAMPUNG</v>
          </cell>
          <cell r="H5527" t="str">
            <v>[018]</v>
          </cell>
          <cell r="I5527" t="str">
            <v>CV.PUTRA SILIWANGI JAYA</v>
          </cell>
          <cell r="K5527" t="str">
            <v>05 Agustus 2005</v>
          </cell>
        </row>
        <row r="5530">
          <cell r="A5530" t="str">
            <v xml:space="preserve"> URAIAN</v>
          </cell>
          <cell r="F5530" t="str">
            <v xml:space="preserve"> ANGGAPAN / ASUMSI</v>
          </cell>
        </row>
        <row r="5531">
          <cell r="A5531" t="str">
            <v xml:space="preserve"> 1.</v>
          </cell>
          <cell r="B5531" t="str">
            <v>Paving block diadakan leveransir dilokasi</v>
          </cell>
          <cell r="F5531" t="str">
            <v xml:space="preserve"> 1. Lapisan bawah diberi pasir urug tebal 5 cm</v>
          </cell>
        </row>
        <row r="5532">
          <cell r="B5532" t="str">
            <v>proyek</v>
          </cell>
          <cell r="F5532" t="str">
            <v xml:space="preserve"> 2. Bidang yang akan dipasang paving diratakan terlebih dahulu dan dipadatkan</v>
          </cell>
        </row>
        <row r="5533">
          <cell r="A5533" t="str">
            <v>2.</v>
          </cell>
          <cell r="B5533" t="str">
            <v>Pasir urug alas tebal 5 cm padat atau 4 - 8</v>
          </cell>
          <cell r="F5533" t="str">
            <v xml:space="preserve"> 3. Paving Blok 1 M2 sebanyak 38 buah tebal 8 cm</v>
          </cell>
        </row>
        <row r="5534">
          <cell r="B5534" t="str">
            <v>cm gembur dia &lt; 9,5 cm kadar air maksimum</v>
          </cell>
          <cell r="F5534" t="str">
            <v xml:space="preserve"> 4. Menggunakan tenaga manusia 175 m2/hari</v>
          </cell>
        </row>
        <row r="5535">
          <cell r="B5535" t="str">
            <v>10%</v>
          </cell>
          <cell r="F5535" t="str">
            <v xml:space="preserve"> 5. Paving block mempunyai kekuatan tekan 250 kg/cm2</v>
          </cell>
        </row>
        <row r="5536">
          <cell r="A5536" t="str">
            <v>3.</v>
          </cell>
          <cell r="B5536" t="str">
            <v>Paving block 38 buah/m2</v>
          </cell>
          <cell r="F5536" t="str">
            <v xml:space="preserve"> 6. Pasir pengisi/filler sand dia &lt; 4,5 mm, 0,75 m3/100 m2</v>
          </cell>
        </row>
        <row r="5537">
          <cell r="A5537" t="str">
            <v>4.</v>
          </cell>
          <cell r="B5537" t="str">
            <v>Pasir pengisi /pasir pasang atau filler sand</v>
          </cell>
          <cell r="F5537" t="str">
            <v xml:space="preserve"> 7. Alat bantu 1 set</v>
          </cell>
        </row>
        <row r="5538">
          <cell r="B5538" t="str">
            <v>0,75 m3/ 100 m2 dia &lt; 4,5 mm dicampur pasir</v>
          </cell>
        </row>
        <row r="5539">
          <cell r="B5539" t="str">
            <v>urug 10% lebar net 2 - 4 mm</v>
          </cell>
        </row>
        <row r="5542">
          <cell r="F5542" t="str">
            <v/>
          </cell>
        </row>
        <row r="5543">
          <cell r="B5543" t="str">
            <v>PEKERJA</v>
          </cell>
          <cell r="E5543" t="str">
            <v>JUMLAH</v>
          </cell>
          <cell r="F5543" t="str">
            <v>HARI</v>
          </cell>
          <cell r="G5543" t="str">
            <v>KODE</v>
          </cell>
          <cell r="H5543" t="str">
            <v>TOTAL VOL</v>
          </cell>
          <cell r="I5543" t="str">
            <v>UPAH</v>
          </cell>
          <cell r="J5543" t="str">
            <v>BIAYA</v>
          </cell>
          <cell r="K5543" t="str">
            <v>SUB TOTAL</v>
          </cell>
        </row>
        <row r="5544">
          <cell r="E5544" t="str">
            <v>ORANG</v>
          </cell>
          <cell r="H5544" t="str">
            <v>(Orang-hari)</v>
          </cell>
          <cell r="I5544" t="str">
            <v>(Rp.)</v>
          </cell>
          <cell r="J5544" t="str">
            <v>(Rp)</v>
          </cell>
          <cell r="K5544" t="str">
            <v>(Rp)</v>
          </cell>
        </row>
        <row r="5546">
          <cell r="A5546" t="str">
            <v>P</v>
          </cell>
          <cell r="B5546" t="str">
            <v xml:space="preserve"> Buruh terampil</v>
          </cell>
          <cell r="E5546">
            <v>10</v>
          </cell>
          <cell r="F5546">
            <v>1</v>
          </cell>
          <cell r="G5546" t="str">
            <v>L 106</v>
          </cell>
          <cell r="H5546">
            <v>10</v>
          </cell>
          <cell r="I5546">
            <v>24800</v>
          </cell>
          <cell r="J5546">
            <v>248000</v>
          </cell>
        </row>
        <row r="5547">
          <cell r="A5547" t="str">
            <v>E</v>
          </cell>
          <cell r="B5547" t="str">
            <v>Operator terampil</v>
          </cell>
          <cell r="E5547">
            <v>2</v>
          </cell>
          <cell r="F5547">
            <v>1</v>
          </cell>
          <cell r="G5547" t="str">
            <v>L 081</v>
          </cell>
          <cell r="H5547">
            <v>2</v>
          </cell>
          <cell r="I5547">
            <v>34400</v>
          </cell>
          <cell r="J5547">
            <v>68800</v>
          </cell>
        </row>
        <row r="5548">
          <cell r="A5548" t="str">
            <v>K</v>
          </cell>
          <cell r="B5548" t="str">
            <v xml:space="preserve"> Mandor</v>
          </cell>
          <cell r="E5548">
            <v>1</v>
          </cell>
          <cell r="F5548">
            <v>1</v>
          </cell>
          <cell r="G5548" t="str">
            <v>L 061</v>
          </cell>
          <cell r="H5548">
            <v>1</v>
          </cell>
          <cell r="I5548">
            <v>34400</v>
          </cell>
          <cell r="J5548">
            <v>34400</v>
          </cell>
        </row>
        <row r="5549">
          <cell r="A5549" t="str">
            <v>E</v>
          </cell>
        </row>
        <row r="5550">
          <cell r="A5550" t="str">
            <v>R</v>
          </cell>
        </row>
        <row r="5551">
          <cell r="A5551" t="str">
            <v>J</v>
          </cell>
        </row>
        <row r="5552">
          <cell r="A5552" t="str">
            <v>A</v>
          </cell>
        </row>
        <row r="5560">
          <cell r="D5560" t="str">
            <v xml:space="preserve"> JUMLAH BIAYA UNTUK PEKERJA</v>
          </cell>
          <cell r="L5560">
            <v>351200</v>
          </cell>
        </row>
        <row r="5561">
          <cell r="B5561" t="str">
            <v>MATERIAL</v>
          </cell>
          <cell r="F5561" t="str">
            <v>SATUAN</v>
          </cell>
          <cell r="G5561" t="str">
            <v>KODE</v>
          </cell>
          <cell r="H5561" t="str">
            <v>TOTAL VOL</v>
          </cell>
          <cell r="I5561" t="str">
            <v>H A R G A</v>
          </cell>
          <cell r="J5561" t="str">
            <v>BIAYA</v>
          </cell>
          <cell r="K5561" t="str">
            <v>SUB TOTAL</v>
          </cell>
        </row>
        <row r="5562">
          <cell r="I5562" t="str">
            <v>(Rp/Satuan)</v>
          </cell>
          <cell r="J5562" t="str">
            <v>(Rp)</v>
          </cell>
          <cell r="K5562" t="str">
            <v>(Rp)</v>
          </cell>
        </row>
        <row r="5563">
          <cell r="A5563" t="str">
            <v/>
          </cell>
        </row>
        <row r="5564">
          <cell r="A5564" t="str">
            <v>M</v>
          </cell>
          <cell r="B5564" t="str">
            <v>Paving blok 8 cm</v>
          </cell>
          <cell r="F5564" t="str">
            <v>Buah</v>
          </cell>
          <cell r="G5564" t="str">
            <v>B 004</v>
          </cell>
          <cell r="H5564">
            <v>6300</v>
          </cell>
          <cell r="I5564">
            <v>1100</v>
          </cell>
          <cell r="J5564">
            <v>6930000</v>
          </cell>
        </row>
        <row r="5565">
          <cell r="A5565" t="str">
            <v>A</v>
          </cell>
          <cell r="B5565" t="str">
            <v>Pasir urug</v>
          </cell>
          <cell r="F5565" t="str">
            <v>M3</v>
          </cell>
          <cell r="G5565" t="str">
            <v>M 040</v>
          </cell>
          <cell r="H5565">
            <v>8.75</v>
          </cell>
          <cell r="I5565">
            <v>69210</v>
          </cell>
          <cell r="J5565">
            <v>605587.5</v>
          </cell>
        </row>
        <row r="5566">
          <cell r="A5566" t="str">
            <v>T</v>
          </cell>
          <cell r="B5566" t="str">
            <v>Pasir Pasang</v>
          </cell>
          <cell r="F5566" t="str">
            <v>M3</v>
          </cell>
          <cell r="G5566" t="str">
            <v>M 041a</v>
          </cell>
          <cell r="H5566">
            <v>1.31</v>
          </cell>
          <cell r="I5566">
            <v>69210</v>
          </cell>
          <cell r="J5566">
            <v>90665.1</v>
          </cell>
        </row>
        <row r="5567">
          <cell r="A5567" t="str">
            <v>E</v>
          </cell>
          <cell r="B5567" t="str">
            <v>Alat bantu (set @ 3 alat)</v>
          </cell>
          <cell r="F5567" t="str">
            <v>set</v>
          </cell>
          <cell r="G5567" t="str">
            <v>M 170</v>
          </cell>
          <cell r="H5567">
            <v>0.05</v>
          </cell>
          <cell r="I5567">
            <v>49935</v>
          </cell>
          <cell r="J5567">
            <v>2496.75</v>
          </cell>
        </row>
        <row r="5568">
          <cell r="A5568" t="str">
            <v>R</v>
          </cell>
        </row>
        <row r="5569">
          <cell r="A5569" t="str">
            <v>I</v>
          </cell>
        </row>
        <row r="5570">
          <cell r="A5570" t="str">
            <v>A</v>
          </cell>
        </row>
        <row r="5571">
          <cell r="A5571" t="str">
            <v>L</v>
          </cell>
        </row>
        <row r="5573">
          <cell r="E5573" t="str">
            <v/>
          </cell>
        </row>
        <row r="5574">
          <cell r="E5574" t="str">
            <v/>
          </cell>
        </row>
        <row r="5575">
          <cell r="E5575" t="str">
            <v/>
          </cell>
        </row>
        <row r="5576">
          <cell r="B5576" t="str">
            <v/>
          </cell>
          <cell r="E5576" t="str">
            <v/>
          </cell>
          <cell r="F5576" t="str">
            <v/>
          </cell>
          <cell r="G5576" t="str">
            <v/>
          </cell>
          <cell r="H5576" t="str">
            <v/>
          </cell>
          <cell r="I5576" t="str">
            <v/>
          </cell>
        </row>
        <row r="5578">
          <cell r="D5578" t="str">
            <v xml:space="preserve"> JUMLAH BIAYA UNTUK MATERIAL</v>
          </cell>
          <cell r="L5578">
            <v>7628749.3499999996</v>
          </cell>
        </row>
        <row r="5579">
          <cell r="B5579" t="str">
            <v>PERALATAN</v>
          </cell>
          <cell r="E5579" t="str">
            <v>JUMLAH</v>
          </cell>
          <cell r="F5579" t="str">
            <v xml:space="preserve">HARI </v>
          </cell>
          <cell r="G5579" t="str">
            <v>KODE</v>
          </cell>
          <cell r="H5579" t="str">
            <v>JAM KERJA</v>
          </cell>
          <cell r="I5579" t="str">
            <v>HARGA</v>
          </cell>
          <cell r="J5579" t="str">
            <v>BIAYA</v>
          </cell>
          <cell r="K5579" t="str">
            <v>SUB TOTAL</v>
          </cell>
        </row>
        <row r="5580">
          <cell r="E5580" t="str">
            <v>ALAT</v>
          </cell>
          <cell r="F5580" t="str">
            <v>KERJA</v>
          </cell>
          <cell r="I5580" t="str">
            <v>(Rp/Jam)</v>
          </cell>
          <cell r="J5580" t="str">
            <v>(Rp)</v>
          </cell>
          <cell r="K5580" t="str">
            <v>(Rp)</v>
          </cell>
        </row>
        <row r="5582">
          <cell r="A5582" t="str">
            <v>P</v>
          </cell>
          <cell r="B5582" t="str">
            <v>Vibrator Plate 4 HP</v>
          </cell>
          <cell r="E5582">
            <v>2</v>
          </cell>
          <cell r="F5582">
            <v>1</v>
          </cell>
          <cell r="G5582" t="str">
            <v>E 088</v>
          </cell>
          <cell r="H5582">
            <v>10</v>
          </cell>
          <cell r="I5582">
            <v>44930</v>
          </cell>
          <cell r="J5582">
            <v>449300</v>
          </cell>
        </row>
        <row r="5583">
          <cell r="A5583" t="str">
            <v>E</v>
          </cell>
        </row>
        <row r="5584">
          <cell r="A5584" t="str">
            <v>R</v>
          </cell>
        </row>
        <row r="5585">
          <cell r="A5585" t="str">
            <v>A</v>
          </cell>
        </row>
        <row r="5586">
          <cell r="A5586" t="str">
            <v>L</v>
          </cell>
        </row>
        <row r="5587">
          <cell r="A5587" t="str">
            <v>A</v>
          </cell>
        </row>
        <row r="5588">
          <cell r="A5588" t="str">
            <v>T</v>
          </cell>
        </row>
        <row r="5589">
          <cell r="A5589" t="str">
            <v>A</v>
          </cell>
        </row>
        <row r="5590">
          <cell r="A5590" t="str">
            <v>N</v>
          </cell>
        </row>
        <row r="5596">
          <cell r="D5596" t="str">
            <v xml:space="preserve"> JUMLAH BIAYA UNTUK PERALATAN</v>
          </cell>
          <cell r="L5596">
            <v>449300</v>
          </cell>
        </row>
        <row r="5597">
          <cell r="J5597" t="str">
            <v xml:space="preserve"> T O T A L (Rp)</v>
          </cell>
          <cell r="L5597">
            <v>8429249.3499999996</v>
          </cell>
        </row>
        <row r="5599">
          <cell r="B5599" t="str">
            <v>VOLUME  :</v>
          </cell>
          <cell r="C5599">
            <v>175</v>
          </cell>
          <cell r="E5599" t="str">
            <v>SATUAN  :</v>
          </cell>
          <cell r="F5599" t="str">
            <v>M2</v>
          </cell>
          <cell r="H5599" t="str">
            <v>HARGA SATUAN  :</v>
          </cell>
          <cell r="I5599">
            <v>48167.14</v>
          </cell>
          <cell r="J5599" t="str">
            <v xml:space="preserve">                  per</v>
          </cell>
          <cell r="K5599" t="str">
            <v>M2</v>
          </cell>
        </row>
        <row r="5602">
          <cell r="A5602" t="str">
            <v>ANALISA HARGA SATUAN</v>
          </cell>
          <cell r="L5602" t="str">
            <v>KODE</v>
          </cell>
        </row>
        <row r="5603">
          <cell r="A5603" t="str">
            <v>BETON STRUKTUR TAK BERTULANG</v>
          </cell>
        </row>
        <row r="5604">
          <cell r="A5604" t="str">
            <v>(MENGGUNAKAN BURUH)</v>
          </cell>
          <cell r="L5604" t="str">
            <v>G.44</v>
          </cell>
        </row>
        <row r="5606">
          <cell r="A5606" t="str">
            <v xml:space="preserve"> PROPINSI            :</v>
          </cell>
          <cell r="C5606" t="str">
            <v>LAMPUNG</v>
          </cell>
          <cell r="E5606" t="str">
            <v>KODE</v>
          </cell>
          <cell r="F5606" t="str">
            <v xml:space="preserve">KOTA </v>
          </cell>
          <cell r="H5606" t="str">
            <v>KODE</v>
          </cell>
          <cell r="I5606" t="str">
            <v xml:space="preserve"> DISIAPKAN OLEH :</v>
          </cell>
          <cell r="K5606" t="str">
            <v>TANGGAL</v>
          </cell>
        </row>
        <row r="5607">
          <cell r="E5607" t="str">
            <v>[071]</v>
          </cell>
          <cell r="F5607" t="str">
            <v>BANDAR LAMPUNG</v>
          </cell>
          <cell r="H5607" t="str">
            <v>[018]</v>
          </cell>
          <cell r="I5607" t="str">
            <v>CV.PUTRA SILIWANGI JAYA</v>
          </cell>
          <cell r="K5607" t="str">
            <v>05 Agustus 2005</v>
          </cell>
        </row>
        <row r="5610">
          <cell r="A5610" t="str">
            <v xml:space="preserve"> URAIAN</v>
          </cell>
          <cell r="F5610" t="str">
            <v xml:space="preserve"> ANGGAPAN / ASUMSI</v>
          </cell>
        </row>
        <row r="5611">
          <cell r="A5611" t="str">
            <v>1.</v>
          </cell>
          <cell r="B5611" t="str">
            <v>Pemasok mengirim material</v>
          </cell>
          <cell r="F5611" t="str">
            <v xml:space="preserve"> 1. Bahan-bahan dasar dikirim ke lokasi pekerjaan oleh pemasok</v>
          </cell>
        </row>
        <row r="5612">
          <cell r="A5612" t="str">
            <v>2.</v>
          </cell>
          <cell r="B5612" t="str">
            <v>Acuan dipasang</v>
          </cell>
          <cell r="F5612" t="str">
            <v xml:space="preserve"> 2. Dipakai agresi pecah dan tersaring yang termurah</v>
          </cell>
        </row>
        <row r="5613">
          <cell r="A5613" t="str">
            <v>3.</v>
          </cell>
          <cell r="B5613" t="str">
            <v>Beton diaduk di lokasi pekerjaan</v>
          </cell>
          <cell r="F5613" t="str">
            <v xml:space="preserve"> 3. Dicor 6,0 m3/hari dengan 50 adukan/6 jam/hari</v>
          </cell>
        </row>
        <row r="5614">
          <cell r="A5614" t="str">
            <v>4.</v>
          </cell>
          <cell r="B5614" t="str">
            <v>Beton dicor dan digetar dengan padat</v>
          </cell>
          <cell r="F5614" t="str">
            <v xml:space="preserve"> 4. Adukan 1 Pc : 3 Ps : 6 Kr</v>
          </cell>
        </row>
        <row r="5615">
          <cell r="F5615" t="str">
            <v xml:space="preserve"> 5. Tidak termasuk acuan dan tulangan besi beton yang sedang dipasang</v>
          </cell>
        </row>
        <row r="5616">
          <cell r="F5616" t="str">
            <v xml:space="preserve"> 6. Untuk pekerjaan100 m3/hari</v>
          </cell>
        </row>
        <row r="5622">
          <cell r="F5622" t="str">
            <v/>
          </cell>
        </row>
        <row r="5623">
          <cell r="B5623" t="str">
            <v>PEKERJA</v>
          </cell>
          <cell r="E5623" t="str">
            <v>JUMLAH</v>
          </cell>
          <cell r="F5623" t="str">
            <v>HARI</v>
          </cell>
          <cell r="G5623" t="str">
            <v>KODE</v>
          </cell>
          <cell r="H5623" t="str">
            <v>TOTAL VOL</v>
          </cell>
          <cell r="I5623" t="str">
            <v>UPAH</v>
          </cell>
          <cell r="J5623" t="str">
            <v>BIAYA</v>
          </cell>
          <cell r="K5623" t="str">
            <v>SUB TOTAL</v>
          </cell>
        </row>
        <row r="5624">
          <cell r="E5624" t="str">
            <v>ORANG</v>
          </cell>
          <cell r="H5624" t="str">
            <v>(Orang-hari)</v>
          </cell>
          <cell r="I5624" t="str">
            <v>(Rp/Org/Hari)</v>
          </cell>
          <cell r="J5624" t="str">
            <v>(Rp)</v>
          </cell>
          <cell r="K5624" t="str">
            <v>(Rp)</v>
          </cell>
        </row>
        <row r="5626">
          <cell r="A5626" t="str">
            <v>P</v>
          </cell>
          <cell r="B5626" t="str">
            <v xml:space="preserve"> Buruh tak terampil</v>
          </cell>
          <cell r="E5626">
            <v>600</v>
          </cell>
          <cell r="F5626">
            <v>1</v>
          </cell>
          <cell r="G5626" t="str">
            <v>L 101</v>
          </cell>
          <cell r="H5626">
            <v>600</v>
          </cell>
          <cell r="I5626">
            <v>21800</v>
          </cell>
          <cell r="J5626">
            <v>13080000</v>
          </cell>
        </row>
        <row r="5627">
          <cell r="A5627" t="str">
            <v>E</v>
          </cell>
          <cell r="B5627" t="str">
            <v xml:space="preserve"> Mandor</v>
          </cell>
          <cell r="E5627">
            <v>30</v>
          </cell>
          <cell r="F5627">
            <v>1</v>
          </cell>
          <cell r="G5627" t="str">
            <v>L 061</v>
          </cell>
          <cell r="H5627">
            <v>30</v>
          </cell>
          <cell r="I5627">
            <v>34400</v>
          </cell>
          <cell r="J5627">
            <v>1032000</v>
          </cell>
        </row>
        <row r="5628">
          <cell r="A5628" t="str">
            <v>K</v>
          </cell>
          <cell r="B5628" t="str">
            <v>Tukang Batu</v>
          </cell>
          <cell r="E5628">
            <v>50</v>
          </cell>
          <cell r="F5628">
            <v>1</v>
          </cell>
          <cell r="G5628" t="str">
            <v>L 079</v>
          </cell>
          <cell r="H5628">
            <v>50</v>
          </cell>
          <cell r="I5628">
            <v>31400</v>
          </cell>
          <cell r="J5628">
            <v>1570000</v>
          </cell>
        </row>
        <row r="5629">
          <cell r="A5629" t="str">
            <v>E</v>
          </cell>
          <cell r="B5629" t="str">
            <v xml:space="preserve"> Kepala tukang</v>
          </cell>
          <cell r="E5629">
            <v>5</v>
          </cell>
          <cell r="F5629">
            <v>1</v>
          </cell>
          <cell r="G5629" t="str">
            <v>L 073</v>
          </cell>
          <cell r="H5629">
            <v>5</v>
          </cell>
          <cell r="I5629">
            <v>34400</v>
          </cell>
          <cell r="J5629">
            <v>172000</v>
          </cell>
        </row>
        <row r="5630">
          <cell r="A5630" t="str">
            <v>R</v>
          </cell>
        </row>
        <row r="5631">
          <cell r="A5631" t="str">
            <v>J</v>
          </cell>
        </row>
        <row r="5632">
          <cell r="A5632" t="str">
            <v>A</v>
          </cell>
        </row>
        <row r="5640">
          <cell r="D5640" t="str">
            <v xml:space="preserve"> JUMLAH BIAYA UNTUK PEKERJA</v>
          </cell>
          <cell r="L5640">
            <v>15854000</v>
          </cell>
        </row>
        <row r="5641">
          <cell r="B5641" t="str">
            <v>MATERIAL</v>
          </cell>
          <cell r="F5641" t="str">
            <v>SATUAN</v>
          </cell>
          <cell r="G5641" t="str">
            <v>KODE</v>
          </cell>
          <cell r="H5641" t="str">
            <v>TOTAL VOL</v>
          </cell>
          <cell r="I5641" t="str">
            <v>H A R G A</v>
          </cell>
          <cell r="J5641" t="str">
            <v>BIAYA</v>
          </cell>
          <cell r="K5641" t="str">
            <v>SUB TOTAL</v>
          </cell>
        </row>
        <row r="5642">
          <cell r="I5642" t="str">
            <v>(Rp/Satuan)</v>
          </cell>
          <cell r="J5642" t="str">
            <v>(Rp)</v>
          </cell>
          <cell r="K5642" t="str">
            <v>(Rp)</v>
          </cell>
        </row>
        <row r="5643">
          <cell r="A5643" t="str">
            <v/>
          </cell>
        </row>
        <row r="5644">
          <cell r="A5644" t="str">
            <v>M</v>
          </cell>
          <cell r="B5644" t="str">
            <v>Pasir beton</v>
          </cell>
          <cell r="F5644" t="str">
            <v>M3</v>
          </cell>
          <cell r="G5644" t="str">
            <v>M 041</v>
          </cell>
          <cell r="H5644">
            <v>50</v>
          </cell>
          <cell r="I5644">
            <v>69210</v>
          </cell>
          <cell r="J5644">
            <v>3460500</v>
          </cell>
        </row>
        <row r="5645">
          <cell r="A5645" t="str">
            <v>A</v>
          </cell>
          <cell r="B5645" t="str">
            <v>Semen</v>
          </cell>
          <cell r="F5645" t="str">
            <v>50 Kg</v>
          </cell>
          <cell r="G5645" t="str">
            <v>M 080</v>
          </cell>
          <cell r="H5645">
            <v>525.82000000000005</v>
          </cell>
          <cell r="I5645">
            <v>30960</v>
          </cell>
          <cell r="J5645">
            <v>16279387.199999999</v>
          </cell>
        </row>
        <row r="5646">
          <cell r="A5646" t="str">
            <v>T</v>
          </cell>
          <cell r="B5646" t="str">
            <v>Batu Koral/Kerikil</v>
          </cell>
          <cell r="F5646" t="str">
            <v>M3</v>
          </cell>
          <cell r="G5646" t="str">
            <v/>
          </cell>
          <cell r="H5646">
            <v>100</v>
          </cell>
          <cell r="I5646">
            <v>34950</v>
          </cell>
          <cell r="J5646">
            <v>3495000</v>
          </cell>
        </row>
        <row r="5647">
          <cell r="A5647" t="str">
            <v>E</v>
          </cell>
        </row>
        <row r="5648">
          <cell r="A5648" t="str">
            <v>R</v>
          </cell>
        </row>
        <row r="5649">
          <cell r="A5649" t="str">
            <v>I</v>
          </cell>
        </row>
        <row r="5650">
          <cell r="A5650" t="str">
            <v>A</v>
          </cell>
        </row>
        <row r="5651">
          <cell r="A5651" t="str">
            <v>L</v>
          </cell>
        </row>
        <row r="5653">
          <cell r="E5653" t="str">
            <v/>
          </cell>
        </row>
        <row r="5654">
          <cell r="E5654" t="str">
            <v/>
          </cell>
        </row>
        <row r="5655">
          <cell r="E5655" t="str">
            <v/>
          </cell>
        </row>
        <row r="5656">
          <cell r="B5656" t="str">
            <v/>
          </cell>
          <cell r="E5656" t="str">
            <v/>
          </cell>
          <cell r="F5656" t="str">
            <v/>
          </cell>
          <cell r="G5656" t="str">
            <v/>
          </cell>
          <cell r="H5656" t="str">
            <v/>
          </cell>
          <cell r="I5656" t="str">
            <v/>
          </cell>
        </row>
        <row r="5658">
          <cell r="D5658" t="str">
            <v xml:space="preserve"> JUMLAH BIAYA UNTUK MATERIAL</v>
          </cell>
          <cell r="L5658">
            <v>23234887.199999999</v>
          </cell>
        </row>
        <row r="5659">
          <cell r="B5659" t="str">
            <v>PERALATAN</v>
          </cell>
          <cell r="E5659" t="str">
            <v>JUMLAH</v>
          </cell>
          <cell r="F5659" t="str">
            <v xml:space="preserve">HARI </v>
          </cell>
          <cell r="G5659" t="str">
            <v>KODE</v>
          </cell>
          <cell r="H5659" t="str">
            <v>JAM KERJA</v>
          </cell>
          <cell r="I5659" t="str">
            <v>HARGA</v>
          </cell>
          <cell r="J5659" t="str">
            <v>BIAYA</v>
          </cell>
          <cell r="K5659" t="str">
            <v>SUB TOTAL</v>
          </cell>
        </row>
        <row r="5660">
          <cell r="E5660" t="str">
            <v>ALAT</v>
          </cell>
          <cell r="F5660" t="str">
            <v>KERJA</v>
          </cell>
          <cell r="I5660" t="str">
            <v>(Rp/Jam)</v>
          </cell>
          <cell r="J5660" t="str">
            <v>(Rp)</v>
          </cell>
          <cell r="K5660" t="str">
            <v>(Rp)</v>
          </cell>
        </row>
        <row r="5662">
          <cell r="A5662" t="str">
            <v>P</v>
          </cell>
        </row>
        <row r="5663">
          <cell r="A5663" t="str">
            <v>E</v>
          </cell>
        </row>
        <row r="5664">
          <cell r="A5664" t="str">
            <v>R</v>
          </cell>
        </row>
        <row r="5665">
          <cell r="A5665" t="str">
            <v>A</v>
          </cell>
        </row>
        <row r="5666">
          <cell r="A5666" t="str">
            <v>L</v>
          </cell>
        </row>
        <row r="5667">
          <cell r="A5667" t="str">
            <v>A</v>
          </cell>
        </row>
        <row r="5668">
          <cell r="A5668" t="str">
            <v>T</v>
          </cell>
        </row>
        <row r="5669">
          <cell r="A5669" t="str">
            <v>A</v>
          </cell>
        </row>
        <row r="5670">
          <cell r="A5670" t="str">
            <v>N</v>
          </cell>
        </row>
        <row r="5676">
          <cell r="D5676" t="str">
            <v xml:space="preserve"> JUMLAH BIAYA UNTUK PERALATAN</v>
          </cell>
          <cell r="L5676">
            <v>0</v>
          </cell>
        </row>
        <row r="5677">
          <cell r="J5677" t="str">
            <v xml:space="preserve"> T O T A L (Rp)</v>
          </cell>
          <cell r="L5677">
            <v>39088887.200000003</v>
          </cell>
        </row>
        <row r="5679">
          <cell r="B5679" t="str">
            <v>VOLUME  :</v>
          </cell>
          <cell r="C5679">
            <v>100</v>
          </cell>
          <cell r="E5679" t="str">
            <v>SATUAN  :</v>
          </cell>
          <cell r="F5679" t="str">
            <v>M3</v>
          </cell>
          <cell r="H5679" t="str">
            <v>HARGA SATUAN  :</v>
          </cell>
          <cell r="I5679">
            <v>390888.87</v>
          </cell>
          <cell r="J5679" t="str">
            <v xml:space="preserve">                  per</v>
          </cell>
          <cell r="K5679" t="str">
            <v>M3</v>
          </cell>
        </row>
        <row r="5682">
          <cell r="A5682" t="str">
            <v>ANALISA HARGA SATUAN</v>
          </cell>
          <cell r="L5682" t="str">
            <v>KODE</v>
          </cell>
        </row>
        <row r="5683">
          <cell r="A5683" t="str">
            <v>PENGURUGAN KEMBALI DAN DIPADATKAN (UNTUK TALUD DAN SIRING PASANGAN)</v>
          </cell>
        </row>
        <row r="5684">
          <cell r="A5684" t="str">
            <v>(MENGGUNAKAN BURUH)</v>
          </cell>
          <cell r="L5684" t="str">
            <v>K. 225.a</v>
          </cell>
        </row>
        <row r="5686">
          <cell r="A5686" t="str">
            <v xml:space="preserve"> PROPINSI            :</v>
          </cell>
          <cell r="C5686" t="str">
            <v>LAMPUNG</v>
          </cell>
          <cell r="E5686" t="str">
            <v>KODE</v>
          </cell>
          <cell r="F5686" t="str">
            <v xml:space="preserve">KOTA </v>
          </cell>
          <cell r="H5686" t="str">
            <v>KODE</v>
          </cell>
          <cell r="I5686" t="str">
            <v xml:space="preserve"> DISIAPKAN OLEH :</v>
          </cell>
          <cell r="K5686" t="str">
            <v>TANGGAL</v>
          </cell>
        </row>
        <row r="5687">
          <cell r="E5687" t="str">
            <v>[071]</v>
          </cell>
          <cell r="F5687" t="str">
            <v>BANDAR LAMPUNG</v>
          </cell>
          <cell r="H5687" t="str">
            <v>[018]</v>
          </cell>
          <cell r="I5687" t="str">
            <v>CV.PUTRA SILIWANGI JAYA</v>
          </cell>
          <cell r="K5687" t="str">
            <v>05 Agustus 2005</v>
          </cell>
        </row>
        <row r="5690">
          <cell r="A5690" t="str">
            <v xml:space="preserve"> URAIAN</v>
          </cell>
          <cell r="F5690" t="str">
            <v xml:space="preserve"> ANGGAPAN / ASUMSI</v>
          </cell>
        </row>
        <row r="5691">
          <cell r="A5691" t="str">
            <v xml:space="preserve"> 1.</v>
          </cell>
          <cell r="B5691" t="str">
            <v>Membersihkan struktur dari bahan organik</v>
          </cell>
          <cell r="F5691" t="str">
            <v>1. Bahan uurugan diambil dari bekas galian</v>
          </cell>
        </row>
        <row r="5692">
          <cell r="A5692" t="str">
            <v xml:space="preserve"> 2.</v>
          </cell>
          <cell r="B5692" t="str">
            <v>Buruh mengurug bagian belakang struktur</v>
          </cell>
        </row>
        <row r="5693">
          <cell r="A5693" t="str">
            <v xml:space="preserve"> 3. </v>
          </cell>
          <cell r="B5693" t="str">
            <v xml:space="preserve">Memadatkan dengan tamper </v>
          </cell>
        </row>
        <row r="5703">
          <cell r="B5703" t="str">
            <v>PEKERJA</v>
          </cell>
          <cell r="E5703" t="str">
            <v>JUMLAH</v>
          </cell>
          <cell r="F5703" t="str">
            <v>HARI</v>
          </cell>
          <cell r="G5703" t="str">
            <v>KODE</v>
          </cell>
          <cell r="H5703" t="str">
            <v>TOTAL VOL</v>
          </cell>
          <cell r="I5703" t="str">
            <v>UPAH</v>
          </cell>
          <cell r="J5703" t="str">
            <v>BIAYA</v>
          </cell>
          <cell r="K5703" t="str">
            <v>SUB TOTAL</v>
          </cell>
        </row>
        <row r="5704">
          <cell r="E5704" t="str">
            <v>ORANG</v>
          </cell>
          <cell r="H5704" t="str">
            <v>(Orang hari)</v>
          </cell>
          <cell r="I5704" t="str">
            <v>(Rp/Org/Hari)</v>
          </cell>
          <cell r="J5704" t="str">
            <v>(Rp)</v>
          </cell>
          <cell r="K5704" t="str">
            <v>(Rp)</v>
          </cell>
        </row>
        <row r="5706">
          <cell r="A5706" t="str">
            <v>P</v>
          </cell>
          <cell r="B5706" t="str">
            <v>Buruh tak Terampil</v>
          </cell>
          <cell r="F5706">
            <v>1</v>
          </cell>
          <cell r="G5706" t="str">
            <v>L 101</v>
          </cell>
          <cell r="H5706">
            <v>0</v>
          </cell>
          <cell r="I5706">
            <v>21800</v>
          </cell>
          <cell r="J5706">
            <v>0</v>
          </cell>
        </row>
        <row r="5707">
          <cell r="A5707" t="str">
            <v>E</v>
          </cell>
          <cell r="B5707" t="str">
            <v>Mandor</v>
          </cell>
          <cell r="F5707">
            <v>1</v>
          </cell>
          <cell r="G5707" t="str">
            <v>L 061</v>
          </cell>
          <cell r="H5707">
            <v>0</v>
          </cell>
          <cell r="I5707">
            <v>34400</v>
          </cell>
          <cell r="J5707">
            <v>0</v>
          </cell>
        </row>
        <row r="5708">
          <cell r="A5708" t="str">
            <v>K</v>
          </cell>
          <cell r="B5708" t="str">
            <v>Buruh Terampil</v>
          </cell>
          <cell r="F5708">
            <v>1</v>
          </cell>
          <cell r="G5708" t="str">
            <v>L 106</v>
          </cell>
          <cell r="H5708">
            <v>0</v>
          </cell>
          <cell r="I5708">
            <v>24800</v>
          </cell>
          <cell r="J5708">
            <v>0</v>
          </cell>
        </row>
        <row r="5709">
          <cell r="A5709" t="str">
            <v>E</v>
          </cell>
        </row>
        <row r="5710">
          <cell r="A5710" t="str">
            <v>R</v>
          </cell>
        </row>
        <row r="5711">
          <cell r="A5711" t="str">
            <v>J</v>
          </cell>
        </row>
        <row r="5712">
          <cell r="A5712" t="str">
            <v>A</v>
          </cell>
        </row>
        <row r="5720">
          <cell r="D5720" t="str">
            <v xml:space="preserve"> JUMLAH BIAYA UNTUK PEKERJA</v>
          </cell>
          <cell r="L5720">
            <v>0</v>
          </cell>
        </row>
        <row r="5721">
          <cell r="B5721" t="str">
            <v>MATERIAL</v>
          </cell>
          <cell r="F5721" t="str">
            <v>SATUAN</v>
          </cell>
          <cell r="G5721" t="str">
            <v>KODE</v>
          </cell>
          <cell r="H5721" t="str">
            <v>TOTAL VOL</v>
          </cell>
          <cell r="I5721" t="str">
            <v>HARGA SATUAN</v>
          </cell>
          <cell r="J5721" t="str">
            <v>BIAYA</v>
          </cell>
          <cell r="K5721" t="str">
            <v>SUB TOTAL</v>
          </cell>
        </row>
        <row r="5722">
          <cell r="I5722" t="str">
            <v>(Rp/Satuan)</v>
          </cell>
          <cell r="J5722" t="str">
            <v>(Rp)</v>
          </cell>
          <cell r="K5722" t="str">
            <v>(Rp)</v>
          </cell>
        </row>
        <row r="5724">
          <cell r="A5724" t="str">
            <v>M</v>
          </cell>
        </row>
        <row r="5725">
          <cell r="A5725" t="str">
            <v>A</v>
          </cell>
          <cell r="B5725" t="str">
            <v>Alat bantu (set @ 3 alat)</v>
          </cell>
          <cell r="F5725" t="str">
            <v>set</v>
          </cell>
          <cell r="G5725" t="str">
            <v>M 170</v>
          </cell>
          <cell r="H5725">
            <v>0.4</v>
          </cell>
          <cell r="I5725">
            <v>49935</v>
          </cell>
          <cell r="J5725">
            <v>19974</v>
          </cell>
        </row>
        <row r="5726">
          <cell r="A5726" t="str">
            <v>T</v>
          </cell>
        </row>
        <row r="5727">
          <cell r="A5727" t="str">
            <v>E</v>
          </cell>
        </row>
        <row r="5728">
          <cell r="A5728" t="str">
            <v>R</v>
          </cell>
        </row>
        <row r="5729">
          <cell r="A5729" t="str">
            <v>I</v>
          </cell>
        </row>
        <row r="5730">
          <cell r="A5730" t="str">
            <v>A</v>
          </cell>
        </row>
        <row r="5731">
          <cell r="A5731" t="str">
            <v>L</v>
          </cell>
        </row>
        <row r="5733">
          <cell r="E5733" t="str">
            <v/>
          </cell>
        </row>
        <row r="5734">
          <cell r="E5734" t="str">
            <v/>
          </cell>
        </row>
        <row r="5735">
          <cell r="E5735" t="str">
            <v/>
          </cell>
        </row>
        <row r="5736">
          <cell r="E5736" t="str">
            <v/>
          </cell>
        </row>
        <row r="5738">
          <cell r="D5738" t="str">
            <v xml:space="preserve"> JUMLAH BIAYA UNTUK MATERIAL</v>
          </cell>
          <cell r="L5738">
            <v>19974</v>
          </cell>
        </row>
        <row r="5739">
          <cell r="B5739" t="str">
            <v>PERALATAN</v>
          </cell>
          <cell r="E5739" t="str">
            <v>JUMLAH</v>
          </cell>
          <cell r="F5739" t="str">
            <v xml:space="preserve">HARI </v>
          </cell>
          <cell r="G5739" t="str">
            <v>KODE</v>
          </cell>
          <cell r="H5739" t="str">
            <v>JAM KERJA</v>
          </cell>
          <cell r="I5739" t="str">
            <v>HARGA</v>
          </cell>
          <cell r="J5739" t="str">
            <v>BIAYA</v>
          </cell>
          <cell r="K5739" t="str">
            <v>SUB TOTAL</v>
          </cell>
        </row>
        <row r="5740">
          <cell r="E5740" t="str">
            <v>ALAT</v>
          </cell>
          <cell r="F5740" t="str">
            <v>KERJA</v>
          </cell>
          <cell r="I5740" t="str">
            <v>(Rp/Jam)</v>
          </cell>
          <cell r="J5740" t="str">
            <v>(Rp)</v>
          </cell>
          <cell r="K5740" t="str">
            <v>(Rp)</v>
          </cell>
        </row>
        <row r="5742">
          <cell r="A5742" t="str">
            <v>P</v>
          </cell>
        </row>
        <row r="5743">
          <cell r="A5743" t="str">
            <v>E</v>
          </cell>
          <cell r="B5743" t="str">
            <v>Tamper 4 HP</v>
          </cell>
          <cell r="E5743">
            <v>2</v>
          </cell>
          <cell r="F5743">
            <v>1</v>
          </cell>
          <cell r="G5743" t="str">
            <v>E 088</v>
          </cell>
          <cell r="H5743">
            <v>10</v>
          </cell>
          <cell r="I5743">
            <v>44930</v>
          </cell>
          <cell r="J5743">
            <v>449300</v>
          </cell>
        </row>
        <row r="5744">
          <cell r="A5744" t="str">
            <v>R</v>
          </cell>
        </row>
        <row r="5745">
          <cell r="A5745" t="str">
            <v>A</v>
          </cell>
        </row>
        <row r="5746">
          <cell r="A5746" t="str">
            <v>L</v>
          </cell>
        </row>
        <row r="5747">
          <cell r="A5747" t="str">
            <v>A</v>
          </cell>
        </row>
        <row r="5748">
          <cell r="A5748" t="str">
            <v>T</v>
          </cell>
        </row>
        <row r="5749">
          <cell r="A5749" t="str">
            <v>A</v>
          </cell>
        </row>
        <row r="5750">
          <cell r="A5750" t="str">
            <v>N</v>
          </cell>
        </row>
        <row r="5756">
          <cell r="D5756" t="str">
            <v xml:space="preserve"> JUMLAH BIAYA UNTUK PERALATAN</v>
          </cell>
          <cell r="L5756">
            <v>449300</v>
          </cell>
        </row>
        <row r="5757">
          <cell r="J5757" t="str">
            <v xml:space="preserve"> T O T A L (Rp)</v>
          </cell>
          <cell r="L5757">
            <v>469274</v>
          </cell>
        </row>
        <row r="5759">
          <cell r="B5759" t="str">
            <v>VOLUME  :</v>
          </cell>
          <cell r="C5759">
            <v>15</v>
          </cell>
          <cell r="E5759" t="str">
            <v>SATUAN  :</v>
          </cell>
          <cell r="F5759" t="str">
            <v>M3</v>
          </cell>
          <cell r="H5759" t="str">
            <v>HARGA SATUAN  :</v>
          </cell>
          <cell r="I5759">
            <v>31284.93</v>
          </cell>
          <cell r="J5759" t="str">
            <v xml:space="preserve">                  per</v>
          </cell>
          <cell r="K5759" t="str">
            <v>M3</v>
          </cell>
        </row>
        <row r="5762">
          <cell r="A5762" t="str">
            <v>ANALISA HARGA SATUAN</v>
          </cell>
          <cell r="L5762" t="str">
            <v>KODE</v>
          </cell>
        </row>
        <row r="5763">
          <cell r="A5763" t="str">
            <v>URUGAN TANAH DIPADATKAN</v>
          </cell>
        </row>
        <row r="5764">
          <cell r="A5764" t="str">
            <v>(MENGGUNAKAN BURUH)</v>
          </cell>
          <cell r="L5764" t="str">
            <v>A.17</v>
          </cell>
        </row>
        <row r="5766">
          <cell r="A5766" t="str">
            <v xml:space="preserve"> PROPINSI            :</v>
          </cell>
          <cell r="C5766" t="str">
            <v>LAMPUNG</v>
          </cell>
          <cell r="E5766" t="str">
            <v>KODE</v>
          </cell>
          <cell r="F5766" t="str">
            <v xml:space="preserve">KOTA </v>
          </cell>
          <cell r="H5766" t="str">
            <v>KODE</v>
          </cell>
          <cell r="I5766" t="str">
            <v xml:space="preserve"> DISIAPKAN OLEH :</v>
          </cell>
          <cell r="K5766" t="str">
            <v>TANGGAL</v>
          </cell>
        </row>
        <row r="5767">
          <cell r="E5767" t="str">
            <v>[071]</v>
          </cell>
          <cell r="F5767" t="str">
            <v>BANDAR LAMPUNG</v>
          </cell>
          <cell r="H5767" t="str">
            <v>[018]</v>
          </cell>
          <cell r="I5767" t="str">
            <v>CV.PUTRA SILIWANGI JAYA</v>
          </cell>
          <cell r="K5767" t="str">
            <v>05 Agustus 2005</v>
          </cell>
        </row>
        <row r="5770">
          <cell r="A5770" t="str">
            <v xml:space="preserve"> URAIAN</v>
          </cell>
          <cell r="F5770" t="str">
            <v xml:space="preserve"> ANGGAPAN / ASUMSI</v>
          </cell>
        </row>
        <row r="5771">
          <cell r="A5771" t="str">
            <v xml:space="preserve"> 1.</v>
          </cell>
          <cell r="B5771" t="str">
            <v>Lahan yang akan diurug telah siap</v>
          </cell>
          <cell r="F5771" t="str">
            <v xml:space="preserve"> 1. Menggunakan Tenaga Manusia  100 m3/hari</v>
          </cell>
        </row>
        <row r="5772">
          <cell r="A5772" t="str">
            <v xml:space="preserve"> 2.</v>
          </cell>
          <cell r="B5772" t="str">
            <v>Pekerja mengurugkan, meratakan, dan</v>
          </cell>
        </row>
        <row r="5773">
          <cell r="B5773" t="str">
            <v>memadatkan dengan material yang ada</v>
          </cell>
        </row>
        <row r="5783">
          <cell r="B5783" t="str">
            <v>PEKERJA</v>
          </cell>
          <cell r="E5783" t="str">
            <v>JUMLAH</v>
          </cell>
          <cell r="F5783" t="str">
            <v>HARI</v>
          </cell>
          <cell r="G5783" t="str">
            <v>KODE</v>
          </cell>
          <cell r="H5783" t="str">
            <v>TOTAL VOL</v>
          </cell>
          <cell r="I5783" t="str">
            <v>UPAH</v>
          </cell>
          <cell r="J5783" t="str">
            <v>BIAYA</v>
          </cell>
          <cell r="K5783" t="str">
            <v>SUB TOTAL</v>
          </cell>
        </row>
        <row r="5784">
          <cell r="E5784" t="str">
            <v>ORANG</v>
          </cell>
          <cell r="H5784" t="str">
            <v>(Orang hari)</v>
          </cell>
          <cell r="I5784" t="str">
            <v>(Rp/Org/Hari)</v>
          </cell>
          <cell r="J5784" t="str">
            <v>(Rp)</v>
          </cell>
          <cell r="K5784" t="str">
            <v>(Rp)</v>
          </cell>
        </row>
        <row r="5786">
          <cell r="A5786" t="str">
            <v>P</v>
          </cell>
          <cell r="B5786" t="str">
            <v>Buruh tak terampil</v>
          </cell>
          <cell r="E5786">
            <v>25</v>
          </cell>
          <cell r="F5786">
            <v>1</v>
          </cell>
          <cell r="G5786" t="str">
            <v>L 101</v>
          </cell>
          <cell r="H5786">
            <v>25</v>
          </cell>
          <cell r="I5786">
            <v>21800</v>
          </cell>
          <cell r="J5786">
            <v>545000</v>
          </cell>
        </row>
        <row r="5787">
          <cell r="A5787" t="str">
            <v>E</v>
          </cell>
          <cell r="B5787" t="str">
            <v>Mandor</v>
          </cell>
          <cell r="E5787">
            <v>1</v>
          </cell>
          <cell r="F5787">
            <v>1</v>
          </cell>
          <cell r="G5787" t="str">
            <v>L 061</v>
          </cell>
          <cell r="H5787">
            <v>1</v>
          </cell>
          <cell r="I5787">
            <v>34400</v>
          </cell>
          <cell r="J5787">
            <v>34400</v>
          </cell>
        </row>
        <row r="5788">
          <cell r="A5788" t="str">
            <v>K</v>
          </cell>
        </row>
        <row r="5789">
          <cell r="A5789" t="str">
            <v>E</v>
          </cell>
        </row>
        <row r="5790">
          <cell r="A5790" t="str">
            <v>R</v>
          </cell>
        </row>
        <row r="5791">
          <cell r="A5791" t="str">
            <v>J</v>
          </cell>
        </row>
        <row r="5792">
          <cell r="A5792" t="str">
            <v>A</v>
          </cell>
        </row>
        <row r="5800">
          <cell r="D5800" t="str">
            <v xml:space="preserve"> JUMLAH BIAYA UNTUK PEKERJA</v>
          </cell>
          <cell r="L5800">
            <v>579400</v>
          </cell>
        </row>
        <row r="5801">
          <cell r="B5801" t="str">
            <v>MATERIAL</v>
          </cell>
          <cell r="F5801" t="str">
            <v>SATUAN</v>
          </cell>
          <cell r="G5801" t="str">
            <v>KODE</v>
          </cell>
          <cell r="H5801" t="str">
            <v>TOTAL VOL</v>
          </cell>
          <cell r="I5801" t="str">
            <v>HARGA SATUAN</v>
          </cell>
          <cell r="J5801" t="str">
            <v>BIAYA</v>
          </cell>
          <cell r="K5801" t="str">
            <v>SUB TOTAL</v>
          </cell>
        </row>
        <row r="5802">
          <cell r="I5802" t="str">
            <v>(Rp.)</v>
          </cell>
          <cell r="J5802" t="str">
            <v>(Rp)</v>
          </cell>
          <cell r="K5802" t="str">
            <v>(Rp)</v>
          </cell>
        </row>
        <row r="5804">
          <cell r="A5804" t="str">
            <v>M</v>
          </cell>
        </row>
        <row r="5805">
          <cell r="A5805" t="str">
            <v>A</v>
          </cell>
        </row>
        <row r="5806">
          <cell r="A5806" t="str">
            <v>T</v>
          </cell>
        </row>
        <row r="5807">
          <cell r="A5807" t="str">
            <v>E</v>
          </cell>
        </row>
        <row r="5808">
          <cell r="A5808" t="str">
            <v>R</v>
          </cell>
        </row>
        <row r="5809">
          <cell r="A5809" t="str">
            <v>I</v>
          </cell>
        </row>
        <row r="5810">
          <cell r="A5810" t="str">
            <v>A</v>
          </cell>
        </row>
        <row r="5811">
          <cell r="A5811" t="str">
            <v>L</v>
          </cell>
        </row>
        <row r="5813">
          <cell r="E5813" t="str">
            <v/>
          </cell>
        </row>
        <row r="5814">
          <cell r="E5814" t="str">
            <v/>
          </cell>
        </row>
        <row r="5815">
          <cell r="E5815" t="str">
            <v/>
          </cell>
        </row>
        <row r="5816">
          <cell r="E5816" t="str">
            <v/>
          </cell>
        </row>
        <row r="5818">
          <cell r="D5818" t="str">
            <v xml:space="preserve"> JUMLAH BIAYA UNTUK MATERIAL</v>
          </cell>
          <cell r="L5818">
            <v>0</v>
          </cell>
        </row>
        <row r="5819">
          <cell r="B5819" t="str">
            <v>PERALATAN</v>
          </cell>
          <cell r="E5819" t="str">
            <v>JUMLAH</v>
          </cell>
          <cell r="F5819" t="str">
            <v xml:space="preserve">HARI </v>
          </cell>
          <cell r="G5819" t="str">
            <v>KODE</v>
          </cell>
          <cell r="H5819" t="str">
            <v>JAM KERJA</v>
          </cell>
          <cell r="I5819" t="str">
            <v>HARGA</v>
          </cell>
          <cell r="J5819" t="str">
            <v>BIAYA</v>
          </cell>
          <cell r="K5819" t="str">
            <v>SUB TOTAL</v>
          </cell>
        </row>
        <row r="5820">
          <cell r="E5820" t="str">
            <v>ALAT</v>
          </cell>
          <cell r="F5820" t="str">
            <v>KERJA</v>
          </cell>
          <cell r="I5820" t="str">
            <v>(Rp/Jam)</v>
          </cell>
          <cell r="J5820" t="str">
            <v>(Rp)</v>
          </cell>
          <cell r="K5820" t="str">
            <v>(Rp)</v>
          </cell>
        </row>
        <row r="5822">
          <cell r="A5822" t="str">
            <v>P</v>
          </cell>
        </row>
        <row r="5823">
          <cell r="A5823" t="str">
            <v>E</v>
          </cell>
        </row>
        <row r="5824">
          <cell r="A5824" t="str">
            <v>R</v>
          </cell>
        </row>
        <row r="5825">
          <cell r="A5825" t="str">
            <v>A</v>
          </cell>
        </row>
        <row r="5826">
          <cell r="A5826" t="str">
            <v>L</v>
          </cell>
        </row>
        <row r="5827">
          <cell r="A5827" t="str">
            <v>A</v>
          </cell>
        </row>
        <row r="5828">
          <cell r="A5828" t="str">
            <v>T</v>
          </cell>
        </row>
        <row r="5829">
          <cell r="A5829" t="str">
            <v>A</v>
          </cell>
        </row>
        <row r="5830">
          <cell r="A5830" t="str">
            <v>N</v>
          </cell>
        </row>
        <row r="5836">
          <cell r="D5836" t="str">
            <v xml:space="preserve"> JUMLAH BIAYA UNTUK PERALATAN</v>
          </cell>
          <cell r="L5836">
            <v>0</v>
          </cell>
        </row>
        <row r="5837">
          <cell r="J5837" t="str">
            <v xml:space="preserve"> T O T A L (Rp)</v>
          </cell>
          <cell r="L5837">
            <v>579400</v>
          </cell>
        </row>
        <row r="5839">
          <cell r="B5839" t="str">
            <v>VOLUME  :</v>
          </cell>
          <cell r="C5839">
            <v>100</v>
          </cell>
          <cell r="E5839" t="str">
            <v>SATUAN  :</v>
          </cell>
          <cell r="F5839" t="str">
            <v>M 3</v>
          </cell>
          <cell r="H5839" t="str">
            <v>HARGA SATUAN  :</v>
          </cell>
          <cell r="I5839">
            <v>5794</v>
          </cell>
          <cell r="J5839" t="str">
            <v xml:space="preserve">                  per</v>
          </cell>
          <cell r="K5839" t="str">
            <v>M 3</v>
          </cell>
        </row>
        <row r="5922">
          <cell r="A5922" t="str">
            <v>ANALISA HARGA SATUAN</v>
          </cell>
          <cell r="L5922" t="str">
            <v>KODE</v>
          </cell>
        </row>
        <row r="5923">
          <cell r="A5923" t="str">
            <v>GALIAN TANAH BIASA</v>
          </cell>
        </row>
        <row r="5924">
          <cell r="A5924" t="str">
            <v>(MENGGUNAKAN BURUH)</v>
          </cell>
          <cell r="L5924" t="str">
            <v>A.1</v>
          </cell>
        </row>
        <row r="5926">
          <cell r="A5926" t="str">
            <v xml:space="preserve"> PROPINSI            :</v>
          </cell>
          <cell r="C5926" t="str">
            <v>LAMPUNG</v>
          </cell>
          <cell r="E5926" t="str">
            <v>KODE</v>
          </cell>
          <cell r="F5926" t="str">
            <v xml:space="preserve">KOTA </v>
          </cell>
          <cell r="H5926" t="str">
            <v>KODE</v>
          </cell>
          <cell r="I5926" t="str">
            <v xml:space="preserve"> DISIAPKAN OLEH :</v>
          </cell>
          <cell r="K5926" t="str">
            <v>TANGGAL</v>
          </cell>
        </row>
        <row r="5927">
          <cell r="E5927" t="str">
            <v>[071]</v>
          </cell>
          <cell r="F5927" t="str">
            <v>BANDAR LAMPUNG</v>
          </cell>
          <cell r="H5927" t="str">
            <v>[018]</v>
          </cell>
          <cell r="I5927" t="str">
            <v>CV.PUTRA SILIWANGI JAYA</v>
          </cell>
          <cell r="K5927" t="str">
            <v>05 Agustus 2005</v>
          </cell>
        </row>
        <row r="5930">
          <cell r="A5930" t="str">
            <v xml:space="preserve"> URAIAN</v>
          </cell>
          <cell r="F5930" t="str">
            <v xml:space="preserve"> ANGGAPAN / ASUMSI</v>
          </cell>
        </row>
        <row r="5943">
          <cell r="B5943" t="str">
            <v>PEKERJA</v>
          </cell>
          <cell r="E5943" t="str">
            <v>JUMLAH</v>
          </cell>
          <cell r="F5943" t="str">
            <v>HARI</v>
          </cell>
          <cell r="G5943" t="str">
            <v>KODE</v>
          </cell>
          <cell r="H5943" t="str">
            <v>TOTAL VOL</v>
          </cell>
          <cell r="I5943" t="str">
            <v>UPAH</v>
          </cell>
          <cell r="J5943" t="str">
            <v>BIAYA</v>
          </cell>
          <cell r="K5943" t="str">
            <v>SUB TOTAL</v>
          </cell>
        </row>
        <row r="5944">
          <cell r="E5944" t="str">
            <v>ORANG</v>
          </cell>
          <cell r="H5944" t="str">
            <v>(Orang hari)</v>
          </cell>
          <cell r="I5944" t="str">
            <v>(Rp/Org/Hari)</v>
          </cell>
          <cell r="J5944" t="str">
            <v>(Rp)</v>
          </cell>
          <cell r="K5944" t="str">
            <v>(Rp)</v>
          </cell>
        </row>
        <row r="5946">
          <cell r="A5946" t="str">
            <v>P</v>
          </cell>
          <cell r="B5946" t="str">
            <v>Buruh tak terampil</v>
          </cell>
          <cell r="E5946">
            <v>750</v>
          </cell>
          <cell r="F5946">
            <v>1</v>
          </cell>
          <cell r="G5946" t="str">
            <v>L 101</v>
          </cell>
          <cell r="H5946">
            <v>750</v>
          </cell>
          <cell r="I5946">
            <v>21800</v>
          </cell>
          <cell r="J5946">
            <v>16350000</v>
          </cell>
        </row>
        <row r="5947">
          <cell r="A5947" t="str">
            <v>E</v>
          </cell>
          <cell r="B5947" t="str">
            <v>Mandor</v>
          </cell>
          <cell r="E5947">
            <v>25</v>
          </cell>
          <cell r="F5947">
            <v>1</v>
          </cell>
          <cell r="G5947" t="str">
            <v>L 061</v>
          </cell>
          <cell r="H5947">
            <v>25</v>
          </cell>
          <cell r="I5947">
            <v>34400</v>
          </cell>
          <cell r="J5947">
            <v>860000</v>
          </cell>
        </row>
        <row r="5948">
          <cell r="A5948" t="str">
            <v>K</v>
          </cell>
        </row>
        <row r="5949">
          <cell r="A5949" t="str">
            <v>E</v>
          </cell>
        </row>
        <row r="5950">
          <cell r="A5950" t="str">
            <v>R</v>
          </cell>
        </row>
        <row r="5951">
          <cell r="A5951" t="str">
            <v>J</v>
          </cell>
        </row>
        <row r="5952">
          <cell r="A5952" t="str">
            <v>A</v>
          </cell>
        </row>
        <row r="5960">
          <cell r="D5960" t="str">
            <v xml:space="preserve"> JUMLAH BIAYA UNTUK PEKERJA</v>
          </cell>
          <cell r="L5960">
            <v>17210000</v>
          </cell>
        </row>
        <row r="5961">
          <cell r="B5961" t="str">
            <v>MATERIAL</v>
          </cell>
          <cell r="F5961" t="str">
            <v>SATUAN</v>
          </cell>
          <cell r="G5961" t="str">
            <v>KODE</v>
          </cell>
          <cell r="H5961" t="str">
            <v>TOTAL VOL</v>
          </cell>
          <cell r="I5961" t="str">
            <v>HARGA SATUAN</v>
          </cell>
          <cell r="J5961" t="str">
            <v>BIAYA</v>
          </cell>
          <cell r="K5961" t="str">
            <v>SUB TOTAL</v>
          </cell>
        </row>
        <row r="5962">
          <cell r="H5962" t="str">
            <v>(Orang hari)</v>
          </cell>
          <cell r="I5962" t="str">
            <v>(Rp.)</v>
          </cell>
          <cell r="J5962" t="str">
            <v>(Rp)</v>
          </cell>
          <cell r="K5962" t="str">
            <v>(Rp)</v>
          </cell>
        </row>
        <row r="5964">
          <cell r="A5964" t="str">
            <v>M</v>
          </cell>
        </row>
        <row r="5965">
          <cell r="A5965" t="str">
            <v>A</v>
          </cell>
        </row>
        <row r="5966">
          <cell r="A5966" t="str">
            <v>T</v>
          </cell>
        </row>
        <row r="5967">
          <cell r="A5967" t="str">
            <v>E</v>
          </cell>
        </row>
        <row r="5968">
          <cell r="A5968" t="str">
            <v>R</v>
          </cell>
        </row>
        <row r="5969">
          <cell r="A5969" t="str">
            <v>I</v>
          </cell>
        </row>
        <row r="5970">
          <cell r="A5970" t="str">
            <v>A</v>
          </cell>
        </row>
        <row r="5971">
          <cell r="A5971" t="str">
            <v>L</v>
          </cell>
        </row>
        <row r="5973">
          <cell r="E5973" t="str">
            <v/>
          </cell>
        </row>
        <row r="5974">
          <cell r="E5974" t="str">
            <v/>
          </cell>
        </row>
        <row r="5975">
          <cell r="E5975" t="str">
            <v/>
          </cell>
        </row>
        <row r="5976">
          <cell r="E5976" t="str">
            <v/>
          </cell>
        </row>
        <row r="5978">
          <cell r="D5978" t="str">
            <v xml:space="preserve"> JUMLAH BIAYA UNTUK MATERIAL</v>
          </cell>
          <cell r="L5978">
            <v>0</v>
          </cell>
        </row>
        <row r="5979">
          <cell r="B5979" t="str">
            <v>PERALATAN</v>
          </cell>
          <cell r="E5979" t="str">
            <v>JUMLAH</v>
          </cell>
          <cell r="F5979" t="str">
            <v xml:space="preserve">HARI </v>
          </cell>
          <cell r="G5979" t="str">
            <v>KODE</v>
          </cell>
          <cell r="H5979" t="str">
            <v>JAM KERJA</v>
          </cell>
          <cell r="I5979" t="str">
            <v>HARGA</v>
          </cell>
          <cell r="J5979" t="str">
            <v>BIAYA</v>
          </cell>
          <cell r="K5979" t="str">
            <v>SUB TOTAL</v>
          </cell>
        </row>
        <row r="5980">
          <cell r="E5980" t="str">
            <v>ALAT</v>
          </cell>
          <cell r="F5980" t="str">
            <v>KERJA</v>
          </cell>
          <cell r="I5980" t="str">
            <v>(Rp/Jam)</v>
          </cell>
          <cell r="J5980" t="str">
            <v>(Rp)</v>
          </cell>
          <cell r="K5980" t="str">
            <v>(Rp)</v>
          </cell>
        </row>
        <row r="5982">
          <cell r="A5982" t="str">
            <v>P</v>
          </cell>
        </row>
        <row r="5983">
          <cell r="A5983" t="str">
            <v>E</v>
          </cell>
        </row>
        <row r="5984">
          <cell r="A5984" t="str">
            <v>R</v>
          </cell>
        </row>
        <row r="5985">
          <cell r="A5985" t="str">
            <v>A</v>
          </cell>
        </row>
        <row r="5986">
          <cell r="A5986" t="str">
            <v>L</v>
          </cell>
        </row>
        <row r="5987">
          <cell r="A5987" t="str">
            <v>A</v>
          </cell>
        </row>
        <row r="5988">
          <cell r="A5988" t="str">
            <v>T</v>
          </cell>
        </row>
        <row r="5989">
          <cell r="A5989" t="str">
            <v>A</v>
          </cell>
        </row>
        <row r="5990">
          <cell r="A5990" t="str">
            <v>N</v>
          </cell>
        </row>
        <row r="5996">
          <cell r="D5996" t="str">
            <v xml:space="preserve"> JUMLAH BIAYA UNTUK PERALATAN</v>
          </cell>
          <cell r="L5996">
            <v>0</v>
          </cell>
        </row>
        <row r="5997">
          <cell r="J5997" t="str">
            <v xml:space="preserve"> T O T A L (Rp)</v>
          </cell>
          <cell r="L5997">
            <v>17210000</v>
          </cell>
        </row>
        <row r="5999">
          <cell r="B5999" t="str">
            <v>VOLUME  :</v>
          </cell>
          <cell r="C5999">
            <v>1000</v>
          </cell>
          <cell r="E5999" t="str">
            <v>SATUAN  :</v>
          </cell>
          <cell r="F5999" t="str">
            <v>M 2</v>
          </cell>
          <cell r="H5999" t="str">
            <v>HARGA SATUAN  :</v>
          </cell>
          <cell r="I5999">
            <v>17210</v>
          </cell>
          <cell r="J5999" t="str">
            <v xml:space="preserve">                  per</v>
          </cell>
          <cell r="K5999" t="str">
            <v>M 2</v>
          </cell>
        </row>
        <row r="6003">
          <cell r="A6003" t="str">
            <v>ANALISA HARGA SATUAN</v>
          </cell>
          <cell r="L6003" t="str">
            <v>KODE</v>
          </cell>
        </row>
        <row r="6004">
          <cell r="A6004" t="str">
            <v>MEMBERSIHKAN SIRING PASANGAN TERTUTUP</v>
          </cell>
        </row>
        <row r="6005">
          <cell r="A6005" t="str">
            <v>(MENGGUNAKAN BURUH)</v>
          </cell>
          <cell r="L6005" t="str">
            <v>K - 424A</v>
          </cell>
        </row>
        <row r="6007">
          <cell r="A6007" t="str">
            <v xml:space="preserve"> PROPINSI            :</v>
          </cell>
          <cell r="C6007" t="str">
            <v>LAMPUNG</v>
          </cell>
          <cell r="E6007" t="str">
            <v>KODE</v>
          </cell>
          <cell r="F6007" t="str">
            <v xml:space="preserve">KOTA </v>
          </cell>
          <cell r="H6007" t="str">
            <v>KODE</v>
          </cell>
          <cell r="I6007" t="str">
            <v xml:space="preserve"> DISIAPKAN OLEH :</v>
          </cell>
          <cell r="K6007" t="str">
            <v>TANGGAL</v>
          </cell>
        </row>
        <row r="6008">
          <cell r="E6008" t="str">
            <v>[071]</v>
          </cell>
          <cell r="F6008" t="str">
            <v>BANDAR LAMPUNG</v>
          </cell>
          <cell r="H6008" t="str">
            <v>[018]</v>
          </cell>
          <cell r="I6008" t="str">
            <v>CV.PUTRA SILIWANGI JAYA</v>
          </cell>
          <cell r="K6008" t="str">
            <v>05 Agustus 2005</v>
          </cell>
        </row>
        <row r="6011">
          <cell r="A6011" t="str">
            <v xml:space="preserve"> URAIAN</v>
          </cell>
          <cell r="F6011" t="str">
            <v xml:space="preserve"> ANGGAPAN / ASUMSI</v>
          </cell>
        </row>
        <row r="6012">
          <cell r="A6012" t="str">
            <v xml:space="preserve"> 1.</v>
          </cell>
          <cell r="B6012" t="str">
            <v>Bersihkan saluran samping dan gorong-gorong dari</v>
          </cell>
          <cell r="F6012" t="str">
            <v xml:space="preserve"> 1. Menggunakan Tenaga Manusia 100 m perhari</v>
          </cell>
        </row>
        <row r="6013">
          <cell r="B6013" t="str">
            <v>kotoran/sampah dan tumbuh-tumbuhan</v>
          </cell>
          <cell r="F6013" t="str">
            <v xml:space="preserve"> 2. Membersihkan sampah, kotoran yang menyumbat, tumbuh-tumbuhan dari parit</v>
          </cell>
        </row>
        <row r="6014">
          <cell r="A6014" t="str">
            <v xml:space="preserve"> 2. </v>
          </cell>
          <cell r="B6014" t="str">
            <v xml:space="preserve">Buang sampah/kotoran tersebut dengan </v>
          </cell>
          <cell r="F6014" t="str">
            <v xml:space="preserve">     dan gorong-gorong.</v>
          </cell>
        </row>
        <row r="6015">
          <cell r="B6015" t="str">
            <v>menggunakantruck, dimuat oleh tenaga orang</v>
          </cell>
          <cell r="F6015" t="str">
            <v xml:space="preserve"> 3. Pembuangan reruntuhan sejauh 1,00 km (10 m3/100m)</v>
          </cell>
        </row>
        <row r="6016">
          <cell r="F6016" t="str">
            <v xml:space="preserve"> 4. Kapasitas 1 rit PP/jam/truck</v>
          </cell>
        </row>
        <row r="6017">
          <cell r="F6017" t="str">
            <v xml:space="preserve"> 5. Penggunaan alat bantu 1 bulan/orang/set @ 3 alat.</v>
          </cell>
        </row>
        <row r="6022">
          <cell r="B6022" t="str">
            <v>PEKERJA</v>
          </cell>
          <cell r="E6022" t="str">
            <v>JUMLAH</v>
          </cell>
          <cell r="F6022" t="str">
            <v>HARI</v>
          </cell>
          <cell r="G6022" t="str">
            <v>KODE</v>
          </cell>
          <cell r="H6022" t="str">
            <v>TOTAL VOL</v>
          </cell>
          <cell r="I6022" t="str">
            <v>UPAH</v>
          </cell>
          <cell r="J6022" t="str">
            <v>BIAYA</v>
          </cell>
          <cell r="K6022" t="str">
            <v>SUB TOTAL</v>
          </cell>
        </row>
        <row r="6023">
          <cell r="E6023" t="str">
            <v>ORANG</v>
          </cell>
          <cell r="H6023" t="str">
            <v>(Orang hari)</v>
          </cell>
          <cell r="I6023" t="str">
            <v>(Rp/Org/Hari)</v>
          </cell>
          <cell r="J6023" t="str">
            <v>(Rp)</v>
          </cell>
          <cell r="K6023" t="str">
            <v>(Rp)</v>
          </cell>
        </row>
        <row r="6026">
          <cell r="A6026" t="str">
            <v>P</v>
          </cell>
          <cell r="B6026" t="str">
            <v xml:space="preserve"> Buruh tak terampil</v>
          </cell>
          <cell r="E6026">
            <v>36</v>
          </cell>
          <cell r="F6026">
            <v>1</v>
          </cell>
          <cell r="G6026" t="str">
            <v>L 101</v>
          </cell>
          <cell r="H6026">
            <v>36</v>
          </cell>
          <cell r="I6026">
            <v>21800</v>
          </cell>
          <cell r="J6026">
            <v>784800</v>
          </cell>
        </row>
        <row r="6027">
          <cell r="A6027" t="str">
            <v>E</v>
          </cell>
          <cell r="B6027" t="str">
            <v xml:space="preserve"> Supir terampil</v>
          </cell>
          <cell r="E6027">
            <v>2</v>
          </cell>
          <cell r="F6027">
            <v>1</v>
          </cell>
          <cell r="G6027" t="str">
            <v>L 091</v>
          </cell>
          <cell r="H6027">
            <v>2</v>
          </cell>
          <cell r="I6027">
            <v>29500</v>
          </cell>
          <cell r="J6027">
            <v>59000</v>
          </cell>
        </row>
        <row r="6028">
          <cell r="A6028" t="str">
            <v>K</v>
          </cell>
          <cell r="B6028" t="str">
            <v xml:space="preserve"> Pembantu Supir</v>
          </cell>
          <cell r="E6028">
            <v>2</v>
          </cell>
          <cell r="F6028">
            <v>1</v>
          </cell>
          <cell r="G6028" t="str">
            <v>L 099</v>
          </cell>
          <cell r="H6028">
            <v>2</v>
          </cell>
          <cell r="I6028">
            <v>21800</v>
          </cell>
          <cell r="J6028">
            <v>43600</v>
          </cell>
        </row>
        <row r="6029">
          <cell r="A6029" t="str">
            <v>E</v>
          </cell>
          <cell r="B6029" t="str">
            <v xml:space="preserve"> Mandor</v>
          </cell>
          <cell r="E6029">
            <v>1</v>
          </cell>
          <cell r="F6029">
            <v>1</v>
          </cell>
          <cell r="G6029" t="str">
            <v>L 061</v>
          </cell>
          <cell r="H6029">
            <v>1</v>
          </cell>
          <cell r="I6029">
            <v>34400</v>
          </cell>
          <cell r="J6029">
            <v>34400</v>
          </cell>
        </row>
        <row r="6030">
          <cell r="A6030" t="str">
            <v>R</v>
          </cell>
        </row>
        <row r="6031">
          <cell r="A6031" t="str">
            <v>J</v>
          </cell>
        </row>
        <row r="6032">
          <cell r="A6032" t="str">
            <v>A</v>
          </cell>
        </row>
        <row r="6040">
          <cell r="D6040" t="str">
            <v xml:space="preserve"> JUMLAH BIAYA UNTUK PEKERJA</v>
          </cell>
          <cell r="J6040" t="str">
            <v>PEKERJA (I+II)</v>
          </cell>
          <cell r="L6040">
            <v>921800</v>
          </cell>
        </row>
        <row r="6041">
          <cell r="B6041" t="str">
            <v>MATERIAL</v>
          </cell>
          <cell r="E6041" t="str">
            <v>JUMLAH</v>
          </cell>
          <cell r="F6041" t="str">
            <v>SATUAN</v>
          </cell>
          <cell r="G6041" t="str">
            <v>KODE</v>
          </cell>
          <cell r="H6041" t="str">
            <v>TOTAL VOL</v>
          </cell>
          <cell r="I6041" t="str">
            <v>HARGA SATUAN</v>
          </cell>
          <cell r="J6041" t="str">
            <v>BIAYA</v>
          </cell>
          <cell r="K6041" t="str">
            <v>SUB TOTAL</v>
          </cell>
        </row>
        <row r="6042">
          <cell r="E6042" t="str">
            <v>MATERIAL</v>
          </cell>
          <cell r="I6042" t="str">
            <v>(Rp)</v>
          </cell>
          <cell r="J6042" t="str">
            <v>(Rp)</v>
          </cell>
          <cell r="K6042" t="str">
            <v>(Rp)</v>
          </cell>
        </row>
        <row r="6044">
          <cell r="A6044" t="str">
            <v>M</v>
          </cell>
          <cell r="B6044" t="str">
            <v>Alat bantu ( set @ 3 alat)</v>
          </cell>
          <cell r="F6044" t="str">
            <v xml:space="preserve">set </v>
          </cell>
          <cell r="G6044" t="str">
            <v>M 170</v>
          </cell>
          <cell r="H6044">
            <v>5</v>
          </cell>
          <cell r="I6044">
            <v>49935</v>
          </cell>
          <cell r="J6044">
            <v>249675</v>
          </cell>
        </row>
        <row r="6045">
          <cell r="A6045" t="str">
            <v>A</v>
          </cell>
        </row>
        <row r="6046">
          <cell r="A6046" t="str">
            <v>T</v>
          </cell>
        </row>
        <row r="6047">
          <cell r="A6047" t="str">
            <v>E</v>
          </cell>
        </row>
        <row r="6048">
          <cell r="A6048" t="str">
            <v>R</v>
          </cell>
        </row>
        <row r="6049">
          <cell r="A6049" t="str">
            <v>I</v>
          </cell>
        </row>
        <row r="6050">
          <cell r="A6050" t="str">
            <v>A</v>
          </cell>
        </row>
        <row r="6051">
          <cell r="A6051" t="str">
            <v>L</v>
          </cell>
        </row>
        <row r="6059">
          <cell r="D6059" t="str">
            <v xml:space="preserve"> JUMLAH BIAYA UNTUK MATERIAL</v>
          </cell>
          <cell r="J6059" t="str">
            <v>MATERIAL (I+II)</v>
          </cell>
          <cell r="L6059">
            <v>249675</v>
          </cell>
        </row>
        <row r="6060">
          <cell r="B6060" t="str">
            <v>PERALATAN</v>
          </cell>
          <cell r="E6060" t="str">
            <v>JUMLAH</v>
          </cell>
          <cell r="F6060" t="str">
            <v xml:space="preserve">HARI </v>
          </cell>
          <cell r="G6060" t="str">
            <v>KODE</v>
          </cell>
          <cell r="H6060" t="str">
            <v>JAM KERJA</v>
          </cell>
          <cell r="I6060" t="str">
            <v>HARGA</v>
          </cell>
          <cell r="J6060" t="str">
            <v>BIAYA</v>
          </cell>
          <cell r="K6060" t="str">
            <v>SUB TOTAL</v>
          </cell>
        </row>
        <row r="6061">
          <cell r="E6061" t="str">
            <v>ALAT</v>
          </cell>
          <cell r="F6061" t="str">
            <v>KERJA</v>
          </cell>
          <cell r="I6061" t="str">
            <v>(Rp/Jam)</v>
          </cell>
          <cell r="J6061" t="str">
            <v>(Rp)</v>
          </cell>
          <cell r="K6061" t="str">
            <v>(Rp)</v>
          </cell>
        </row>
        <row r="6063">
          <cell r="A6063" t="str">
            <v>P</v>
          </cell>
          <cell r="B6063" t="str">
            <v>Truk bak terbuka 3,5 T/115 HP</v>
          </cell>
          <cell r="E6063">
            <v>2</v>
          </cell>
          <cell r="F6063">
            <v>1</v>
          </cell>
          <cell r="G6063" t="str">
            <v>E 221</v>
          </cell>
          <cell r="H6063">
            <v>15</v>
          </cell>
          <cell r="I6063">
            <v>54910</v>
          </cell>
          <cell r="J6063">
            <v>823650</v>
          </cell>
        </row>
        <row r="6064">
          <cell r="A6064" t="str">
            <v>E</v>
          </cell>
        </row>
        <row r="6065">
          <cell r="A6065" t="str">
            <v>R</v>
          </cell>
        </row>
        <row r="6066">
          <cell r="A6066" t="str">
            <v>A</v>
          </cell>
        </row>
        <row r="6067">
          <cell r="A6067" t="str">
            <v>L</v>
          </cell>
        </row>
        <row r="6068">
          <cell r="A6068" t="str">
            <v>A</v>
          </cell>
        </row>
        <row r="6069">
          <cell r="A6069" t="str">
            <v>T</v>
          </cell>
        </row>
        <row r="6070">
          <cell r="A6070" t="str">
            <v>A</v>
          </cell>
        </row>
        <row r="6071">
          <cell r="A6071" t="str">
            <v>N</v>
          </cell>
        </row>
        <row r="6078">
          <cell r="D6078" t="str">
            <v xml:space="preserve"> JUMLAH BIAYA UNTUK PERALATAN</v>
          </cell>
          <cell r="J6078" t="str">
            <v>PERALATAN (I+II)</v>
          </cell>
          <cell r="L6078">
            <v>823650</v>
          </cell>
        </row>
        <row r="6079">
          <cell r="J6079" t="str">
            <v xml:space="preserve"> T O T A L (Rp)</v>
          </cell>
          <cell r="L6079">
            <v>1995125</v>
          </cell>
        </row>
        <row r="6081">
          <cell r="B6081" t="str">
            <v>VOLUME  :</v>
          </cell>
          <cell r="C6081">
            <v>100</v>
          </cell>
          <cell r="E6081" t="str">
            <v>SATUAN  :</v>
          </cell>
          <cell r="F6081" t="str">
            <v>M '</v>
          </cell>
          <cell r="H6081" t="str">
            <v>HARGA SATUAN  :</v>
          </cell>
          <cell r="I6081">
            <v>19951.25</v>
          </cell>
          <cell r="J6081" t="str">
            <v xml:space="preserve">                  per</v>
          </cell>
          <cell r="K6081" t="str">
            <v>M '</v>
          </cell>
        </row>
        <row r="6084">
          <cell r="A6084" t="str">
            <v>ANALISA HARGA SATUAN</v>
          </cell>
          <cell r="L6084" t="str">
            <v>KODE</v>
          </cell>
        </row>
        <row r="6085">
          <cell r="A6085" t="str">
            <v>PENIMBUNAN BADAN JALAN</v>
          </cell>
        </row>
        <row r="6086">
          <cell r="A6086" t="str">
            <v>(MENGGUNAKAN ALAT)</v>
          </cell>
          <cell r="L6086" t="str">
            <v>K - 311 A</v>
          </cell>
        </row>
        <row r="6088">
          <cell r="A6088" t="str">
            <v xml:space="preserve"> PROPINSI            :</v>
          </cell>
          <cell r="C6088" t="str">
            <v>LAMPUNG</v>
          </cell>
          <cell r="E6088" t="str">
            <v>KODE</v>
          </cell>
          <cell r="F6088" t="str">
            <v xml:space="preserve">KOTA </v>
          </cell>
          <cell r="H6088" t="str">
            <v>KODE</v>
          </cell>
          <cell r="I6088" t="str">
            <v xml:space="preserve"> DISIAPKAN OLEH :</v>
          </cell>
          <cell r="K6088" t="str">
            <v>TANGGAL</v>
          </cell>
        </row>
        <row r="6089">
          <cell r="E6089" t="str">
            <v>[071]</v>
          </cell>
          <cell r="F6089" t="str">
            <v>BANDAR LAMPUNG</v>
          </cell>
          <cell r="H6089" t="str">
            <v>[018]</v>
          </cell>
          <cell r="I6089" t="str">
            <v>CV.PUTRA SILIWANGI JAYA</v>
          </cell>
          <cell r="K6089" t="str">
            <v>05 Agustus 2005</v>
          </cell>
        </row>
        <row r="6092">
          <cell r="A6092" t="str">
            <v xml:space="preserve"> URAIAN</v>
          </cell>
          <cell r="F6092" t="str">
            <v xml:space="preserve"> ANGGAPAN / ASUMSI</v>
          </cell>
        </row>
        <row r="6093">
          <cell r="A6093" t="str">
            <v xml:space="preserve"> 1.</v>
          </cell>
          <cell r="B6093" t="str">
            <v>Material dihampar maksimum</v>
          </cell>
          <cell r="F6093" t="str">
            <v xml:space="preserve"> 1. Menggunakan alat berat ( 120 M3/hari )</v>
          </cell>
        </row>
        <row r="6094">
          <cell r="B6094" t="str">
            <v>tebal setiap lapis 20 cm</v>
          </cell>
          <cell r="F6094" t="str">
            <v xml:space="preserve"> 2. Harga material tergantung pada harga lokasi pekerjaan.</v>
          </cell>
        </row>
        <row r="6095">
          <cell r="A6095" t="str">
            <v xml:space="preserve"> 2. </v>
          </cell>
          <cell r="B6095" t="str">
            <v xml:space="preserve">Setiap lapis dipadatkan minimum 4 kali </v>
          </cell>
        </row>
        <row r="6096">
          <cell r="B6096" t="str">
            <v>lintasan dengan mesin gilas roda karet</v>
          </cell>
        </row>
        <row r="6097">
          <cell r="A6097" t="str">
            <v/>
          </cell>
        </row>
        <row r="6098">
          <cell r="A6098" t="str">
            <v/>
          </cell>
        </row>
        <row r="6103">
          <cell r="F6103" t="str">
            <v/>
          </cell>
        </row>
        <row r="6104">
          <cell r="B6104" t="str">
            <v>PEKERJA</v>
          </cell>
          <cell r="E6104" t="str">
            <v>JUMLAH</v>
          </cell>
          <cell r="F6104" t="str">
            <v>HARI</v>
          </cell>
          <cell r="G6104" t="str">
            <v>KODE</v>
          </cell>
          <cell r="H6104" t="str">
            <v>TOTAL VOL</v>
          </cell>
          <cell r="I6104" t="str">
            <v>UPAH</v>
          </cell>
          <cell r="J6104" t="str">
            <v>BIAYA</v>
          </cell>
          <cell r="K6104" t="str">
            <v>SUB TOTAL</v>
          </cell>
        </row>
        <row r="6105">
          <cell r="E6105" t="str">
            <v>ORANG</v>
          </cell>
          <cell r="H6105" t="str">
            <v>(Orang-hari)</v>
          </cell>
          <cell r="I6105" t="str">
            <v>(Rp/Org/Hari)</v>
          </cell>
          <cell r="J6105" t="str">
            <v>(Rp)</v>
          </cell>
          <cell r="K6105" t="str">
            <v>(Rp)</v>
          </cell>
        </row>
        <row r="6108">
          <cell r="A6108" t="str">
            <v>P</v>
          </cell>
          <cell r="B6108" t="str">
            <v xml:space="preserve"> Buruh tak terampil</v>
          </cell>
          <cell r="E6108">
            <v>4</v>
          </cell>
          <cell r="F6108">
            <v>1</v>
          </cell>
          <cell r="G6108" t="str">
            <v>L 101</v>
          </cell>
          <cell r="H6108">
            <v>4</v>
          </cell>
          <cell r="I6108">
            <v>21800</v>
          </cell>
          <cell r="J6108">
            <v>87200</v>
          </cell>
        </row>
        <row r="6109">
          <cell r="A6109" t="str">
            <v>E</v>
          </cell>
          <cell r="B6109" t="str">
            <v xml:space="preserve"> Mandor</v>
          </cell>
          <cell r="E6109">
            <v>1</v>
          </cell>
          <cell r="F6109">
            <v>1</v>
          </cell>
          <cell r="G6109" t="str">
            <v>L 061</v>
          </cell>
          <cell r="H6109">
            <v>1</v>
          </cell>
          <cell r="I6109">
            <v>34400</v>
          </cell>
          <cell r="J6109">
            <v>34400</v>
          </cell>
        </row>
        <row r="6110">
          <cell r="A6110" t="str">
            <v>K</v>
          </cell>
          <cell r="B6110" t="str">
            <v xml:space="preserve"> Operator terampil</v>
          </cell>
          <cell r="E6110">
            <v>2</v>
          </cell>
          <cell r="F6110">
            <v>1</v>
          </cell>
          <cell r="G6110" t="str">
            <v>L 081</v>
          </cell>
          <cell r="H6110">
            <v>2</v>
          </cell>
          <cell r="I6110">
            <v>34400</v>
          </cell>
          <cell r="J6110">
            <v>68800</v>
          </cell>
        </row>
        <row r="6111">
          <cell r="A6111" t="str">
            <v>E</v>
          </cell>
          <cell r="B6111" t="str">
            <v xml:space="preserve"> Pembatu operator</v>
          </cell>
          <cell r="E6111">
            <v>2</v>
          </cell>
          <cell r="F6111">
            <v>1</v>
          </cell>
          <cell r="G6111" t="str">
            <v>L 083</v>
          </cell>
          <cell r="H6111">
            <v>2</v>
          </cell>
          <cell r="I6111">
            <v>21800</v>
          </cell>
          <cell r="J6111">
            <v>43600</v>
          </cell>
        </row>
        <row r="6112">
          <cell r="A6112" t="str">
            <v>R</v>
          </cell>
          <cell r="B6112" t="str">
            <v xml:space="preserve"> Supir terampil </v>
          </cell>
          <cell r="E6112">
            <v>1</v>
          </cell>
          <cell r="F6112">
            <v>1</v>
          </cell>
          <cell r="G6112" t="str">
            <v>L 091</v>
          </cell>
          <cell r="H6112">
            <v>1</v>
          </cell>
          <cell r="I6112">
            <v>29500</v>
          </cell>
          <cell r="J6112">
            <v>29500</v>
          </cell>
        </row>
        <row r="6113">
          <cell r="A6113" t="str">
            <v>J</v>
          </cell>
          <cell r="B6113" t="str">
            <v xml:space="preserve"> Pembantu Supir </v>
          </cell>
          <cell r="E6113">
            <v>1</v>
          </cell>
          <cell r="F6113">
            <v>1</v>
          </cell>
          <cell r="G6113" t="str">
            <v>L 099</v>
          </cell>
          <cell r="H6113">
            <v>1</v>
          </cell>
          <cell r="I6113">
            <v>21800</v>
          </cell>
          <cell r="J6113">
            <v>21800</v>
          </cell>
        </row>
        <row r="6114">
          <cell r="A6114" t="str">
            <v>A</v>
          </cell>
        </row>
        <row r="6120">
          <cell r="D6120" t="str">
            <v xml:space="preserve"> JUMLAH BIAYA UNTUK PEKERJA</v>
          </cell>
          <cell r="J6120" t="str">
            <v>PEKERJA (I+II)</v>
          </cell>
          <cell r="L6120">
            <v>285300</v>
          </cell>
        </row>
        <row r="6121">
          <cell r="B6121" t="str">
            <v>MATERIAL</v>
          </cell>
          <cell r="F6121" t="str">
            <v>SATUAN</v>
          </cell>
          <cell r="G6121" t="str">
            <v>KODE</v>
          </cell>
          <cell r="H6121" t="str">
            <v>TOTAL VOL</v>
          </cell>
          <cell r="I6121" t="str">
            <v>HARGA SATUAN</v>
          </cell>
          <cell r="J6121" t="str">
            <v>BIAYA</v>
          </cell>
          <cell r="K6121" t="str">
            <v>SUB TOTAL</v>
          </cell>
        </row>
        <row r="6122">
          <cell r="I6122" t="str">
            <v>(Rp)</v>
          </cell>
          <cell r="J6122" t="str">
            <v>(Rp)</v>
          </cell>
          <cell r="K6122" t="str">
            <v>(Rp)</v>
          </cell>
        </row>
        <row r="6123">
          <cell r="A6123" t="str">
            <v/>
          </cell>
        </row>
        <row r="6124">
          <cell r="A6124" t="str">
            <v>M</v>
          </cell>
          <cell r="B6124" t="str">
            <v>Timbunan biasa</v>
          </cell>
          <cell r="F6124" t="str">
            <v>m3</v>
          </cell>
          <cell r="G6124" t="str">
            <v>M 050.a</v>
          </cell>
          <cell r="H6124">
            <v>144</v>
          </cell>
          <cell r="I6124">
            <v>34950</v>
          </cell>
          <cell r="J6124">
            <v>5032800</v>
          </cell>
        </row>
        <row r="6125">
          <cell r="A6125" t="str">
            <v>A</v>
          </cell>
        </row>
        <row r="6126">
          <cell r="A6126" t="str">
            <v>T</v>
          </cell>
          <cell r="B6126" t="str">
            <v>Alat Bantu (set @ 3 alat )</v>
          </cell>
          <cell r="F6126" t="str">
            <v>set</v>
          </cell>
          <cell r="G6126" t="str">
            <v>M 170</v>
          </cell>
          <cell r="H6126">
            <v>0.16</v>
          </cell>
          <cell r="I6126">
            <v>49935</v>
          </cell>
          <cell r="J6126">
            <v>7989.6</v>
          </cell>
        </row>
        <row r="6127">
          <cell r="A6127" t="str">
            <v>E</v>
          </cell>
        </row>
        <row r="6128">
          <cell r="A6128" t="str">
            <v>R</v>
          </cell>
        </row>
        <row r="6129">
          <cell r="A6129" t="str">
            <v>I</v>
          </cell>
        </row>
        <row r="6130">
          <cell r="A6130" t="str">
            <v>A</v>
          </cell>
        </row>
        <row r="6131">
          <cell r="A6131" t="str">
            <v>L</v>
          </cell>
        </row>
        <row r="6133">
          <cell r="B6133" t="str">
            <v/>
          </cell>
          <cell r="E6133" t="str">
            <v/>
          </cell>
          <cell r="F6133" t="str">
            <v/>
          </cell>
          <cell r="G6133" t="str">
            <v/>
          </cell>
          <cell r="H6133" t="str">
            <v/>
          </cell>
          <cell r="I6133" t="str">
            <v/>
          </cell>
        </row>
        <row r="6134">
          <cell r="B6134" t="str">
            <v/>
          </cell>
          <cell r="E6134" t="str">
            <v/>
          </cell>
          <cell r="F6134" t="str">
            <v/>
          </cell>
          <cell r="G6134" t="str">
            <v/>
          </cell>
          <cell r="H6134" t="str">
            <v/>
          </cell>
          <cell r="I6134" t="str">
            <v/>
          </cell>
        </row>
        <row r="6135">
          <cell r="B6135" t="str">
            <v/>
          </cell>
          <cell r="E6135" t="str">
            <v/>
          </cell>
          <cell r="F6135" t="str">
            <v/>
          </cell>
          <cell r="G6135" t="str">
            <v/>
          </cell>
          <cell r="H6135" t="str">
            <v/>
          </cell>
          <cell r="I6135" t="str">
            <v/>
          </cell>
        </row>
        <row r="6136">
          <cell r="B6136" t="str">
            <v/>
          </cell>
          <cell r="E6136" t="str">
            <v/>
          </cell>
          <cell r="F6136" t="str">
            <v/>
          </cell>
          <cell r="G6136" t="str">
            <v/>
          </cell>
          <cell r="H6136" t="str">
            <v/>
          </cell>
          <cell r="I6136" t="str">
            <v/>
          </cell>
        </row>
        <row r="6138">
          <cell r="D6138" t="str">
            <v xml:space="preserve"> JUMLAH BIAYA UNTUK MATERIAL</v>
          </cell>
          <cell r="J6138" t="str">
            <v>MATERIAL (I+II)</v>
          </cell>
          <cell r="L6138">
            <v>5040790</v>
          </cell>
        </row>
        <row r="6139">
          <cell r="B6139" t="str">
            <v>PERALATAN</v>
          </cell>
          <cell r="E6139" t="str">
            <v>JUMLAH</v>
          </cell>
          <cell r="F6139" t="str">
            <v xml:space="preserve">HARI </v>
          </cell>
          <cell r="G6139" t="str">
            <v>KODE</v>
          </cell>
          <cell r="H6139" t="str">
            <v>JAM KERJA</v>
          </cell>
          <cell r="I6139" t="str">
            <v>HARGA</v>
          </cell>
          <cell r="J6139" t="str">
            <v>BIAYA</v>
          </cell>
          <cell r="K6139" t="str">
            <v>SUB TOTAL</v>
          </cell>
        </row>
        <row r="6140">
          <cell r="E6140" t="str">
            <v>ALAT</v>
          </cell>
          <cell r="F6140" t="str">
            <v>KERJA</v>
          </cell>
          <cell r="I6140" t="str">
            <v>(Rp/Jam)</v>
          </cell>
          <cell r="J6140" t="str">
            <v>(Rp)</v>
          </cell>
          <cell r="K6140" t="str">
            <v>(Rp)</v>
          </cell>
        </row>
        <row r="6142">
          <cell r="A6142" t="str">
            <v>P</v>
          </cell>
          <cell r="B6142" t="str">
            <v>Motor Grader 100 HP</v>
          </cell>
          <cell r="E6142">
            <v>1</v>
          </cell>
          <cell r="F6142">
            <v>1</v>
          </cell>
          <cell r="G6142" t="str">
            <v>E 010</v>
          </cell>
          <cell r="H6142">
            <v>5</v>
          </cell>
          <cell r="I6142">
            <v>149510</v>
          </cell>
          <cell r="J6142">
            <v>747550</v>
          </cell>
        </row>
        <row r="6143">
          <cell r="A6143" t="str">
            <v>E</v>
          </cell>
          <cell r="B6143" t="str">
            <v>Mesin gilas roda karet 8 - 15 T</v>
          </cell>
          <cell r="E6143">
            <v>1</v>
          </cell>
          <cell r="F6143">
            <v>1</v>
          </cell>
          <cell r="G6143" t="str">
            <v>E 084</v>
          </cell>
          <cell r="H6143">
            <v>5</v>
          </cell>
          <cell r="I6143">
            <v>149510</v>
          </cell>
          <cell r="J6143">
            <v>747550</v>
          </cell>
        </row>
        <row r="6144">
          <cell r="A6144" t="str">
            <v>R</v>
          </cell>
          <cell r="B6144" t="str">
            <v>Truk tangki air 115 HP</v>
          </cell>
          <cell r="E6144">
            <v>1</v>
          </cell>
          <cell r="F6144">
            <v>1</v>
          </cell>
          <cell r="G6144" t="str">
            <v>E 182</v>
          </cell>
          <cell r="H6144">
            <v>5</v>
          </cell>
          <cell r="I6144">
            <v>64790</v>
          </cell>
          <cell r="J6144">
            <v>323950</v>
          </cell>
        </row>
        <row r="6145">
          <cell r="A6145" t="str">
            <v>A</v>
          </cell>
        </row>
        <row r="6146">
          <cell r="A6146" t="str">
            <v>L</v>
          </cell>
        </row>
        <row r="6147">
          <cell r="A6147" t="str">
            <v>A</v>
          </cell>
        </row>
        <row r="6148">
          <cell r="A6148" t="str">
            <v>T</v>
          </cell>
        </row>
        <row r="6149">
          <cell r="A6149" t="str">
            <v>A</v>
          </cell>
        </row>
        <row r="6150">
          <cell r="A6150" t="str">
            <v>N</v>
          </cell>
        </row>
        <row r="6158">
          <cell r="D6158" t="str">
            <v xml:space="preserve"> JUMLAH BIAYA UNTUK PERALATAN</v>
          </cell>
          <cell r="J6158" t="str">
            <v>PERALATAN (I+II)</v>
          </cell>
          <cell r="L6158">
            <v>1819050</v>
          </cell>
        </row>
        <row r="6159">
          <cell r="J6159" t="str">
            <v xml:space="preserve"> T O T A L (Rp)</v>
          </cell>
          <cell r="L6159">
            <v>7145140</v>
          </cell>
        </row>
        <row r="6161">
          <cell r="B6161" t="str">
            <v>VOLUME  :</v>
          </cell>
          <cell r="C6161">
            <v>120</v>
          </cell>
          <cell r="E6161" t="str">
            <v>SATUAN  :</v>
          </cell>
          <cell r="F6161" t="str">
            <v>M3</v>
          </cell>
          <cell r="H6161" t="str">
            <v>HARGA SATUAN  :</v>
          </cell>
          <cell r="I6161">
            <v>59542.83</v>
          </cell>
          <cell r="J6161" t="str">
            <v xml:space="preserve">                  per</v>
          </cell>
          <cell r="K6161" t="str">
            <v>M3</v>
          </cell>
        </row>
        <row r="6164">
          <cell r="A6164" t="str">
            <v>ANALISA HARGA SATUAN</v>
          </cell>
          <cell r="L6164" t="str">
            <v>KODE</v>
          </cell>
        </row>
        <row r="6165">
          <cell r="A6165" t="str">
            <v>PENIMBUNAN BADAN JALAN</v>
          </cell>
        </row>
        <row r="6166">
          <cell r="A6166" t="str">
            <v>(MENGGUNAKAN ALAT)</v>
          </cell>
          <cell r="L6166" t="str">
            <v>K - 311 B</v>
          </cell>
        </row>
        <row r="6168">
          <cell r="A6168" t="str">
            <v xml:space="preserve"> PROPINSI            :</v>
          </cell>
          <cell r="C6168" t="str">
            <v>LAMPUNG</v>
          </cell>
          <cell r="E6168" t="str">
            <v>KODE</v>
          </cell>
          <cell r="F6168" t="str">
            <v xml:space="preserve">KOTA </v>
          </cell>
          <cell r="H6168" t="str">
            <v>KODE</v>
          </cell>
          <cell r="I6168" t="str">
            <v xml:space="preserve"> DISIAPKAN OLEH :</v>
          </cell>
          <cell r="K6168" t="str">
            <v>TANGGAL</v>
          </cell>
        </row>
        <row r="6169">
          <cell r="E6169" t="str">
            <v>[071]</v>
          </cell>
          <cell r="F6169" t="str">
            <v>BANDAR LAMPUNG</v>
          </cell>
          <cell r="H6169" t="str">
            <v>[018]</v>
          </cell>
          <cell r="I6169" t="str">
            <v>CV.PUTRA SILIWANGI JAYA</v>
          </cell>
          <cell r="K6169" t="str">
            <v>05 Agustus 2005</v>
          </cell>
        </row>
        <row r="6172">
          <cell r="A6172" t="str">
            <v xml:space="preserve"> URAIAN</v>
          </cell>
          <cell r="F6172" t="str">
            <v xml:space="preserve"> ANGGAPAN / ASUMSI</v>
          </cell>
        </row>
        <row r="6173">
          <cell r="A6173" t="str">
            <v xml:space="preserve"> 1.</v>
          </cell>
          <cell r="B6173" t="str">
            <v>Material dihampar maksimum</v>
          </cell>
          <cell r="F6173" t="str">
            <v xml:space="preserve"> 1. Menggunakan alat berat ( 120 M3/hari )</v>
          </cell>
        </row>
        <row r="6174">
          <cell r="B6174" t="str">
            <v>tebal setiap lapis 20 cm</v>
          </cell>
          <cell r="F6174" t="str">
            <v xml:space="preserve"> 2. Harga material tergantung pada harga lokasi pekerjaan.</v>
          </cell>
        </row>
        <row r="6175">
          <cell r="A6175" t="str">
            <v xml:space="preserve"> 2. </v>
          </cell>
          <cell r="B6175" t="str">
            <v xml:space="preserve">Setiap lapis dipadatkan minimum 4 kali </v>
          </cell>
        </row>
        <row r="6176">
          <cell r="B6176" t="str">
            <v>lintasan dengan mesin gilas roda karet</v>
          </cell>
        </row>
        <row r="6177">
          <cell r="A6177" t="str">
            <v/>
          </cell>
        </row>
        <row r="6178">
          <cell r="A6178" t="str">
            <v/>
          </cell>
        </row>
        <row r="6183">
          <cell r="F6183" t="str">
            <v/>
          </cell>
        </row>
        <row r="6184">
          <cell r="B6184" t="str">
            <v>PEKERJA</v>
          </cell>
          <cell r="E6184" t="str">
            <v>JUMLAH</v>
          </cell>
          <cell r="F6184" t="str">
            <v>HARI</v>
          </cell>
          <cell r="G6184" t="str">
            <v>KODE</v>
          </cell>
          <cell r="H6184" t="str">
            <v>TOTAL VOL</v>
          </cell>
          <cell r="I6184" t="str">
            <v>UPAH</v>
          </cell>
          <cell r="J6184" t="str">
            <v>BIAYA</v>
          </cell>
          <cell r="K6184" t="str">
            <v>SUB TOTAL</v>
          </cell>
        </row>
        <row r="6185">
          <cell r="E6185" t="str">
            <v>ORANG</v>
          </cell>
          <cell r="H6185" t="str">
            <v>(Orang-hari)</v>
          </cell>
          <cell r="I6185" t="str">
            <v>(Rp/Org/Hari)</v>
          </cell>
          <cell r="J6185" t="str">
            <v>(Rp)</v>
          </cell>
          <cell r="K6185" t="str">
            <v>(Rp)</v>
          </cell>
        </row>
        <row r="6188">
          <cell r="A6188" t="str">
            <v>P</v>
          </cell>
          <cell r="B6188" t="str">
            <v xml:space="preserve"> Buruh tak terampil</v>
          </cell>
          <cell r="E6188">
            <v>4</v>
          </cell>
          <cell r="F6188">
            <v>1</v>
          </cell>
          <cell r="G6188" t="str">
            <v>L 101</v>
          </cell>
          <cell r="H6188">
            <v>4</v>
          </cell>
          <cell r="I6188">
            <v>21800</v>
          </cell>
          <cell r="J6188">
            <v>87200</v>
          </cell>
        </row>
        <row r="6189">
          <cell r="A6189" t="str">
            <v>E</v>
          </cell>
          <cell r="B6189" t="str">
            <v xml:space="preserve"> Mandor</v>
          </cell>
          <cell r="E6189">
            <v>1</v>
          </cell>
          <cell r="F6189">
            <v>1</v>
          </cell>
          <cell r="G6189" t="str">
            <v>L 061</v>
          </cell>
          <cell r="H6189">
            <v>1</v>
          </cell>
          <cell r="I6189">
            <v>34400</v>
          </cell>
          <cell r="J6189">
            <v>34400</v>
          </cell>
        </row>
        <row r="6190">
          <cell r="A6190" t="str">
            <v>K</v>
          </cell>
          <cell r="B6190" t="str">
            <v xml:space="preserve"> Operator terampil</v>
          </cell>
          <cell r="E6190">
            <v>2</v>
          </cell>
          <cell r="F6190">
            <v>1</v>
          </cell>
          <cell r="G6190" t="str">
            <v>L 081</v>
          </cell>
          <cell r="H6190">
            <v>2</v>
          </cell>
          <cell r="I6190">
            <v>34400</v>
          </cell>
          <cell r="J6190">
            <v>68800</v>
          </cell>
        </row>
        <row r="6191">
          <cell r="A6191" t="str">
            <v>E</v>
          </cell>
          <cell r="B6191" t="str">
            <v xml:space="preserve"> Pembatu operator</v>
          </cell>
          <cell r="E6191">
            <v>2</v>
          </cell>
          <cell r="F6191">
            <v>1</v>
          </cell>
          <cell r="G6191" t="str">
            <v>L 083</v>
          </cell>
          <cell r="H6191">
            <v>2</v>
          </cell>
          <cell r="I6191">
            <v>21800</v>
          </cell>
          <cell r="J6191">
            <v>43600</v>
          </cell>
        </row>
        <row r="6192">
          <cell r="A6192" t="str">
            <v>R</v>
          </cell>
          <cell r="B6192" t="str">
            <v xml:space="preserve"> Supir terampil </v>
          </cell>
          <cell r="E6192">
            <v>1</v>
          </cell>
          <cell r="F6192">
            <v>1</v>
          </cell>
          <cell r="G6192" t="str">
            <v>L 091</v>
          </cell>
          <cell r="H6192">
            <v>1</v>
          </cell>
          <cell r="I6192">
            <v>29500</v>
          </cell>
          <cell r="J6192">
            <v>29500</v>
          </cell>
        </row>
        <row r="6193">
          <cell r="A6193" t="str">
            <v>J</v>
          </cell>
          <cell r="B6193" t="str">
            <v xml:space="preserve"> Pembantu Supir </v>
          </cell>
          <cell r="E6193">
            <v>1</v>
          </cell>
          <cell r="F6193">
            <v>1</v>
          </cell>
          <cell r="G6193" t="str">
            <v>L 099</v>
          </cell>
          <cell r="H6193">
            <v>1</v>
          </cell>
          <cell r="I6193">
            <v>21800</v>
          </cell>
          <cell r="J6193">
            <v>21800</v>
          </cell>
        </row>
        <row r="6194">
          <cell r="A6194" t="str">
            <v>A</v>
          </cell>
        </row>
        <row r="6200">
          <cell r="D6200" t="str">
            <v xml:space="preserve"> JUMLAH BIAYA UNTUK PEKERJA</v>
          </cell>
          <cell r="J6200" t="str">
            <v>PEKERJA (I+II)</v>
          </cell>
          <cell r="L6200">
            <v>285300</v>
          </cell>
        </row>
        <row r="6201">
          <cell r="B6201" t="str">
            <v>MATERIAL</v>
          </cell>
          <cell r="F6201" t="str">
            <v>SATUAN</v>
          </cell>
          <cell r="G6201" t="str">
            <v>KODE</v>
          </cell>
          <cell r="H6201" t="str">
            <v>TOTAL VOL</v>
          </cell>
          <cell r="I6201" t="str">
            <v>HARGA SATUAN</v>
          </cell>
          <cell r="J6201" t="str">
            <v>BIAYA</v>
          </cell>
          <cell r="K6201" t="str">
            <v>SUB TOTAL</v>
          </cell>
        </row>
        <row r="6202">
          <cell r="I6202" t="str">
            <v>(Rp)</v>
          </cell>
          <cell r="J6202" t="str">
            <v>(Rp)</v>
          </cell>
          <cell r="K6202" t="str">
            <v>(Rp)</v>
          </cell>
        </row>
        <row r="6203">
          <cell r="A6203" t="str">
            <v/>
          </cell>
        </row>
        <row r="6204">
          <cell r="A6204" t="str">
            <v>M</v>
          </cell>
        </row>
        <row r="6205">
          <cell r="A6205" t="str">
            <v>A</v>
          </cell>
        </row>
        <row r="6206">
          <cell r="A6206" t="str">
            <v>T</v>
          </cell>
          <cell r="B6206" t="str">
            <v>Alat Bantu (set @ 3 alat )</v>
          </cell>
          <cell r="F6206" t="str">
            <v>set</v>
          </cell>
          <cell r="G6206" t="str">
            <v>M 170</v>
          </cell>
          <cell r="H6206">
            <v>0.16</v>
          </cell>
          <cell r="I6206">
            <v>49935</v>
          </cell>
          <cell r="J6206">
            <v>7989.6</v>
          </cell>
        </row>
        <row r="6207">
          <cell r="A6207" t="str">
            <v>E</v>
          </cell>
        </row>
        <row r="6208">
          <cell r="A6208" t="str">
            <v>R</v>
          </cell>
        </row>
        <row r="6209">
          <cell r="A6209" t="str">
            <v>I</v>
          </cell>
        </row>
        <row r="6210">
          <cell r="A6210" t="str">
            <v>A</v>
          </cell>
        </row>
        <row r="6211">
          <cell r="A6211" t="str">
            <v>L</v>
          </cell>
        </row>
        <row r="6213">
          <cell r="B6213" t="str">
            <v/>
          </cell>
          <cell r="E6213" t="str">
            <v/>
          </cell>
          <cell r="F6213" t="str">
            <v/>
          </cell>
          <cell r="G6213" t="str">
            <v/>
          </cell>
          <cell r="H6213" t="str">
            <v/>
          </cell>
          <cell r="I6213" t="str">
            <v/>
          </cell>
        </row>
        <row r="6214">
          <cell r="B6214" t="str">
            <v/>
          </cell>
          <cell r="E6214" t="str">
            <v/>
          </cell>
          <cell r="F6214" t="str">
            <v/>
          </cell>
          <cell r="G6214" t="str">
            <v/>
          </cell>
          <cell r="H6214" t="str">
            <v/>
          </cell>
          <cell r="I6214" t="str">
            <v/>
          </cell>
        </row>
        <row r="6215">
          <cell r="B6215" t="str">
            <v/>
          </cell>
          <cell r="E6215" t="str">
            <v/>
          </cell>
          <cell r="F6215" t="str">
            <v/>
          </cell>
          <cell r="G6215" t="str">
            <v/>
          </cell>
          <cell r="H6215" t="str">
            <v/>
          </cell>
          <cell r="I6215" t="str">
            <v/>
          </cell>
        </row>
        <row r="6216">
          <cell r="B6216" t="str">
            <v/>
          </cell>
          <cell r="E6216" t="str">
            <v/>
          </cell>
          <cell r="F6216" t="str">
            <v/>
          </cell>
          <cell r="G6216" t="str">
            <v/>
          </cell>
          <cell r="H6216" t="str">
            <v/>
          </cell>
          <cell r="I6216" t="str">
            <v/>
          </cell>
        </row>
        <row r="6218">
          <cell r="D6218" t="str">
            <v xml:space="preserve"> JUMLAH BIAYA UNTUK MATERIAL</v>
          </cell>
          <cell r="J6218" t="str">
            <v>MATERIAL (I+II)</v>
          </cell>
          <cell r="L6218">
            <v>7990</v>
          </cell>
        </row>
        <row r="6219">
          <cell r="B6219" t="str">
            <v>PERALATAN</v>
          </cell>
          <cell r="E6219" t="str">
            <v>JUMLAH</v>
          </cell>
          <cell r="F6219" t="str">
            <v xml:space="preserve">HARI </v>
          </cell>
          <cell r="G6219" t="str">
            <v>KODE</v>
          </cell>
          <cell r="H6219" t="str">
            <v>JAM KERJA</v>
          </cell>
          <cell r="I6219" t="str">
            <v>HARGA</v>
          </cell>
          <cell r="J6219" t="str">
            <v>BIAYA</v>
          </cell>
          <cell r="K6219" t="str">
            <v>SUB TOTAL</v>
          </cell>
        </row>
        <row r="6220">
          <cell r="E6220" t="str">
            <v>ALAT</v>
          </cell>
          <cell r="F6220" t="str">
            <v>KERJA</v>
          </cell>
          <cell r="I6220" t="str">
            <v>(Rp/Jam)</v>
          </cell>
          <cell r="J6220" t="str">
            <v>(Rp)</v>
          </cell>
          <cell r="K6220" t="str">
            <v>(Rp)</v>
          </cell>
        </row>
        <row r="6222">
          <cell r="A6222" t="str">
            <v>P</v>
          </cell>
          <cell r="B6222" t="str">
            <v>Motor Grader 100 HP</v>
          </cell>
          <cell r="E6222">
            <v>1</v>
          </cell>
          <cell r="F6222">
            <v>1</v>
          </cell>
          <cell r="G6222" t="str">
            <v>E 010</v>
          </cell>
          <cell r="H6222">
            <v>5</v>
          </cell>
          <cell r="I6222">
            <v>149510</v>
          </cell>
          <cell r="J6222">
            <v>747550</v>
          </cell>
        </row>
        <row r="6223">
          <cell r="A6223" t="str">
            <v>E</v>
          </cell>
          <cell r="B6223" t="str">
            <v>Mesin gilas roda karet 8 - 15 T</v>
          </cell>
          <cell r="E6223">
            <v>1</v>
          </cell>
          <cell r="F6223">
            <v>1</v>
          </cell>
          <cell r="G6223" t="str">
            <v>E 084</v>
          </cell>
          <cell r="H6223">
            <v>5</v>
          </cell>
          <cell r="I6223">
            <v>149510</v>
          </cell>
          <cell r="J6223">
            <v>747550</v>
          </cell>
        </row>
        <row r="6224">
          <cell r="A6224" t="str">
            <v>R</v>
          </cell>
          <cell r="B6224" t="str">
            <v>Truk tangki air 115 HP</v>
          </cell>
          <cell r="E6224">
            <v>1</v>
          </cell>
          <cell r="F6224">
            <v>1</v>
          </cell>
          <cell r="G6224" t="str">
            <v>E 182</v>
          </cell>
          <cell r="H6224">
            <v>5</v>
          </cell>
          <cell r="I6224">
            <v>64790</v>
          </cell>
          <cell r="J6224">
            <v>323950</v>
          </cell>
        </row>
        <row r="6225">
          <cell r="A6225" t="str">
            <v>A</v>
          </cell>
        </row>
        <row r="6226">
          <cell r="A6226" t="str">
            <v>L</v>
          </cell>
        </row>
        <row r="6227">
          <cell r="A6227" t="str">
            <v>A</v>
          </cell>
        </row>
        <row r="6228">
          <cell r="A6228" t="str">
            <v>T</v>
          </cell>
        </row>
        <row r="6229">
          <cell r="A6229" t="str">
            <v>A</v>
          </cell>
        </row>
        <row r="6230">
          <cell r="A6230" t="str">
            <v>N</v>
          </cell>
        </row>
        <row r="6238">
          <cell r="D6238" t="str">
            <v xml:space="preserve"> JUMLAH BIAYA UNTUK PERALATAN</v>
          </cell>
          <cell r="J6238" t="str">
            <v>PERALATAN (I+II)</v>
          </cell>
          <cell r="L6238">
            <v>1819050</v>
          </cell>
        </row>
        <row r="6239">
          <cell r="J6239" t="str">
            <v xml:space="preserve"> T O T A L (Rp)</v>
          </cell>
          <cell r="L6239">
            <v>2112340</v>
          </cell>
        </row>
        <row r="6241">
          <cell r="B6241" t="str">
            <v>VOLUME  :</v>
          </cell>
          <cell r="C6241">
            <v>120</v>
          </cell>
          <cell r="E6241" t="str">
            <v>SATUAN  :</v>
          </cell>
          <cell r="F6241" t="str">
            <v>M3</v>
          </cell>
          <cell r="H6241" t="str">
            <v>HARGA SATUAN  :</v>
          </cell>
          <cell r="I6241">
            <v>17602.830000000002</v>
          </cell>
          <cell r="J6241" t="str">
            <v xml:space="preserve">                  per</v>
          </cell>
          <cell r="K6241" t="str">
            <v>M3</v>
          </cell>
        </row>
      </sheetData>
      <sheetData sheetId="7" refreshError="1">
        <row r="2">
          <cell r="A2" t="str">
            <v>ANALISA HARGA SATUAN</v>
          </cell>
        </row>
        <row r="3">
          <cell r="A3" t="str">
            <v>PATOK PENUNTUN</v>
          </cell>
        </row>
        <row r="4">
          <cell r="A4" t="str">
            <v>(MENGGUNAKAN BURUH)</v>
          </cell>
          <cell r="L4" t="str">
            <v>Supl I</v>
          </cell>
        </row>
        <row r="6">
          <cell r="A6" t="str">
            <v xml:space="preserve"> PROPINSI            :</v>
          </cell>
          <cell r="C6" t="str">
            <v>LAMPUNG</v>
          </cell>
          <cell r="E6" t="str">
            <v>KODE</v>
          </cell>
          <cell r="F6" t="str">
            <v xml:space="preserve">KOTA </v>
          </cell>
          <cell r="H6" t="str">
            <v>KODE</v>
          </cell>
          <cell r="I6" t="str">
            <v xml:space="preserve"> DISIAPKAN OLEH :</v>
          </cell>
          <cell r="K6" t="str">
            <v>TANGGAL</v>
          </cell>
        </row>
        <row r="7">
          <cell r="E7" t="str">
            <v>[071]</v>
          </cell>
          <cell r="F7" t="str">
            <v>BANDAR LAMPUNG</v>
          </cell>
          <cell r="H7" t="str">
            <v>[018]</v>
          </cell>
          <cell r="I7" t="str">
            <v>CV.PUTRA SILIWANGI JAYA</v>
          </cell>
          <cell r="K7" t="str">
            <v>05 Agustus 2005</v>
          </cell>
        </row>
        <row r="10">
          <cell r="A10" t="str">
            <v xml:space="preserve"> URAIAN</v>
          </cell>
          <cell r="F10" t="str">
            <v xml:space="preserve"> ANGGAPAN / ASUMSI</v>
          </cell>
        </row>
        <row r="11">
          <cell r="A11" t="str">
            <v xml:space="preserve"> 1.</v>
          </cell>
          <cell r="B11" t="str">
            <v>Dimensi Patok Penuntun</v>
          </cell>
          <cell r="F11" t="str">
            <v xml:space="preserve"> 1. Cetakan dari kayu dibentuk sesuai ukuran standar</v>
          </cell>
        </row>
        <row r="12">
          <cell r="B12" t="str">
            <v>=15 cm x 15 cm x 1.5 m</v>
          </cell>
          <cell r="F12" t="str">
            <v xml:space="preserve"> 2. Beton menggunakan mutu K-175</v>
          </cell>
        </row>
        <row r="13">
          <cell r="F13" t="str">
            <v xml:space="preserve"> 3. Besi tulangan dipasang sesuai standar</v>
          </cell>
        </row>
        <row r="14">
          <cell r="F14" t="str">
            <v xml:space="preserve"> 4. Hasil cetakan patok dirapihkan oleh pekerja lalu permukaannya di cat</v>
          </cell>
        </row>
        <row r="15">
          <cell r="F15" t="str">
            <v xml:space="preserve">    warna hitam dan putih</v>
          </cell>
        </row>
        <row r="16">
          <cell r="F16" t="str">
            <v>5. Satu hari dihasilkan 10 buah patok</v>
          </cell>
        </row>
        <row r="23">
          <cell r="B23" t="str">
            <v>PEKERJA</v>
          </cell>
          <cell r="E23" t="str">
            <v>JUMLAH</v>
          </cell>
          <cell r="F23" t="str">
            <v>HARI</v>
          </cell>
          <cell r="G23" t="str">
            <v>KODE</v>
          </cell>
          <cell r="H23" t="str">
            <v>TOTAL VOL</v>
          </cell>
          <cell r="I23" t="str">
            <v>UPAH</v>
          </cell>
          <cell r="J23" t="str">
            <v>BIAYA</v>
          </cell>
          <cell r="K23" t="str">
            <v>SUB TOTAL</v>
          </cell>
        </row>
        <row r="24">
          <cell r="E24" t="str">
            <v>ORANG</v>
          </cell>
          <cell r="H24" t="str">
            <v>(Orang-hari)</v>
          </cell>
          <cell r="I24" t="str">
            <v>(Rp/Org/Hari)</v>
          </cell>
          <cell r="J24" t="str">
            <v>(Rp)</v>
          </cell>
          <cell r="K24" t="str">
            <v>(Rp)</v>
          </cell>
        </row>
        <row r="26">
          <cell r="A26" t="str">
            <v>P</v>
          </cell>
          <cell r="B26" t="str">
            <v xml:space="preserve"> Buruh tak terampil</v>
          </cell>
          <cell r="E26">
            <v>3</v>
          </cell>
          <cell r="F26">
            <v>1</v>
          </cell>
          <cell r="G26" t="str">
            <v>L 101</v>
          </cell>
          <cell r="H26">
            <v>3</v>
          </cell>
          <cell r="I26">
            <v>21800</v>
          </cell>
          <cell r="J26">
            <v>65400</v>
          </cell>
        </row>
        <row r="27">
          <cell r="A27" t="str">
            <v>E</v>
          </cell>
          <cell r="B27" t="str">
            <v xml:space="preserve"> Mandor</v>
          </cell>
          <cell r="E27">
            <v>1</v>
          </cell>
          <cell r="F27">
            <v>1</v>
          </cell>
          <cell r="G27" t="str">
            <v>L 061</v>
          </cell>
          <cell r="H27">
            <v>1</v>
          </cell>
          <cell r="I27">
            <v>34400</v>
          </cell>
          <cell r="J27">
            <v>34400</v>
          </cell>
        </row>
        <row r="28">
          <cell r="A28" t="str">
            <v>K</v>
          </cell>
          <cell r="B28" t="str">
            <v xml:space="preserve"> Kepala Tukang</v>
          </cell>
          <cell r="E28">
            <v>1</v>
          </cell>
          <cell r="F28">
            <v>1</v>
          </cell>
          <cell r="G28" t="str">
            <v>L 073</v>
          </cell>
          <cell r="H28">
            <v>1</v>
          </cell>
          <cell r="I28">
            <v>34400</v>
          </cell>
          <cell r="J28">
            <v>34400</v>
          </cell>
        </row>
        <row r="29">
          <cell r="A29" t="str">
            <v>E</v>
          </cell>
          <cell r="B29" t="str">
            <v xml:space="preserve"> Buruh terampil</v>
          </cell>
          <cell r="E29">
            <v>1</v>
          </cell>
          <cell r="F29">
            <v>1</v>
          </cell>
          <cell r="G29" t="str">
            <v>L 106</v>
          </cell>
          <cell r="H29">
            <v>1</v>
          </cell>
          <cell r="I29">
            <v>24800</v>
          </cell>
          <cell r="J29">
            <v>24800</v>
          </cell>
        </row>
        <row r="30">
          <cell r="A30" t="str">
            <v>R</v>
          </cell>
        </row>
        <row r="31">
          <cell r="A31" t="str">
            <v>J</v>
          </cell>
        </row>
        <row r="32">
          <cell r="A32" t="str">
            <v>A</v>
          </cell>
        </row>
        <row r="40">
          <cell r="D40" t="str">
            <v xml:space="preserve"> JUMLAH BIAYA UNTUK PEKERJA</v>
          </cell>
          <cell r="L40">
            <v>159000</v>
          </cell>
        </row>
        <row r="41">
          <cell r="B41" t="str">
            <v>MATERIAL</v>
          </cell>
          <cell r="F41" t="str">
            <v>SATUAN</v>
          </cell>
          <cell r="G41" t="str">
            <v>KODE</v>
          </cell>
          <cell r="H41" t="str">
            <v>TOTAL VOL</v>
          </cell>
          <cell r="I41" t="str">
            <v>HARGA SATUAN</v>
          </cell>
          <cell r="J41" t="str">
            <v>BIAYA</v>
          </cell>
          <cell r="K41" t="str">
            <v>SUB TOTAL</v>
          </cell>
        </row>
        <row r="42">
          <cell r="I42" t="str">
            <v>(Rp/Satuan)</v>
          </cell>
          <cell r="J42" t="str">
            <v>(Rp)</v>
          </cell>
          <cell r="K42" t="str">
            <v>(Rp)</v>
          </cell>
        </row>
        <row r="44">
          <cell r="A44" t="str">
            <v>M</v>
          </cell>
          <cell r="B44" t="str">
            <v>Beton mutu K-175</v>
          </cell>
          <cell r="F44" t="str">
            <v>M3</v>
          </cell>
          <cell r="G44" t="str">
            <v>K 721</v>
          </cell>
          <cell r="H44">
            <v>0.33750000000000002</v>
          </cell>
          <cell r="I44">
            <v>503093.08</v>
          </cell>
          <cell r="J44">
            <v>169793.91</v>
          </cell>
        </row>
        <row r="45">
          <cell r="A45" t="str">
            <v>A</v>
          </cell>
          <cell r="B45" t="str">
            <v>Acuan Beton</v>
          </cell>
          <cell r="F45" t="str">
            <v>M2</v>
          </cell>
          <cell r="G45" t="str">
            <v>K 710</v>
          </cell>
          <cell r="H45">
            <v>9</v>
          </cell>
          <cell r="I45">
            <v>49922.3</v>
          </cell>
          <cell r="J45">
            <v>449300.7</v>
          </cell>
        </row>
        <row r="46">
          <cell r="A46" t="str">
            <v>T</v>
          </cell>
          <cell r="B46" t="str">
            <v>Baja Tulangan beton</v>
          </cell>
          <cell r="F46" t="str">
            <v>Kg</v>
          </cell>
          <cell r="G46" t="str">
            <v>M 167</v>
          </cell>
          <cell r="H46">
            <v>37.125</v>
          </cell>
          <cell r="I46">
            <v>8860</v>
          </cell>
          <cell r="J46">
            <v>328927.5</v>
          </cell>
        </row>
        <row r="47">
          <cell r="A47" t="str">
            <v>E</v>
          </cell>
          <cell r="B47" t="str">
            <v>Pengecatan</v>
          </cell>
          <cell r="F47" t="str">
            <v>M2</v>
          </cell>
          <cell r="G47" t="str">
            <v>Supl. IX.b</v>
          </cell>
          <cell r="H47">
            <v>0.33750000000000002</v>
          </cell>
          <cell r="I47">
            <v>16413.09</v>
          </cell>
          <cell r="J47">
            <v>5539.42</v>
          </cell>
        </row>
        <row r="48">
          <cell r="A48" t="str">
            <v>R</v>
          </cell>
        </row>
        <row r="49">
          <cell r="A49" t="str">
            <v>I</v>
          </cell>
        </row>
        <row r="50">
          <cell r="A50" t="str">
            <v>A</v>
          </cell>
        </row>
        <row r="51">
          <cell r="A51" t="str">
            <v>L</v>
          </cell>
        </row>
        <row r="58">
          <cell r="D58" t="str">
            <v xml:space="preserve"> JUMLAH BIAYA UNTUK MATERIAL</v>
          </cell>
          <cell r="L58">
            <v>953561.53</v>
          </cell>
        </row>
        <row r="59">
          <cell r="B59" t="str">
            <v>PERALATAN</v>
          </cell>
          <cell r="E59" t="str">
            <v>JUMLAH</v>
          </cell>
          <cell r="F59" t="str">
            <v xml:space="preserve">HARI </v>
          </cell>
          <cell r="G59" t="str">
            <v>KODE</v>
          </cell>
          <cell r="H59" t="str">
            <v>JAM KERJA</v>
          </cell>
          <cell r="I59" t="str">
            <v>HARGA</v>
          </cell>
          <cell r="J59" t="str">
            <v>BIAYA</v>
          </cell>
          <cell r="K59" t="str">
            <v>SUB TOTAL</v>
          </cell>
        </row>
        <row r="60">
          <cell r="E60" t="str">
            <v>ALAT</v>
          </cell>
          <cell r="F60" t="str">
            <v>KERJA</v>
          </cell>
          <cell r="I60" t="str">
            <v>(Rp/Jam)</v>
          </cell>
          <cell r="J60" t="str">
            <v>(Rp)</v>
          </cell>
          <cell r="K60" t="str">
            <v>(Rp)</v>
          </cell>
        </row>
        <row r="62">
          <cell r="A62" t="str">
            <v>P</v>
          </cell>
        </row>
        <row r="63">
          <cell r="A63" t="str">
            <v>E</v>
          </cell>
        </row>
        <row r="64">
          <cell r="A64" t="str">
            <v>R</v>
          </cell>
        </row>
        <row r="65">
          <cell r="A65" t="str">
            <v>A</v>
          </cell>
        </row>
        <row r="66">
          <cell r="A66" t="str">
            <v>L</v>
          </cell>
        </row>
        <row r="67">
          <cell r="A67" t="str">
            <v>A</v>
          </cell>
        </row>
        <row r="68">
          <cell r="A68" t="str">
            <v>T</v>
          </cell>
        </row>
        <row r="69">
          <cell r="A69" t="str">
            <v>A</v>
          </cell>
        </row>
        <row r="70">
          <cell r="A70" t="str">
            <v>N</v>
          </cell>
        </row>
        <row r="76">
          <cell r="D76" t="str">
            <v xml:space="preserve"> JUMLAH BIAYA UNTUK PERALATAN</v>
          </cell>
          <cell r="L76">
            <v>0</v>
          </cell>
        </row>
        <row r="77">
          <cell r="J77" t="str">
            <v xml:space="preserve"> T O T A L (Rp)</v>
          </cell>
          <cell r="L77">
            <v>1112561.53</v>
          </cell>
        </row>
        <row r="79">
          <cell r="B79" t="str">
            <v>VOLUME  :</v>
          </cell>
          <cell r="C79">
            <v>10</v>
          </cell>
          <cell r="E79" t="str">
            <v>SATUAN  :</v>
          </cell>
          <cell r="F79" t="str">
            <v>Buah</v>
          </cell>
          <cell r="H79" t="str">
            <v>HARGA SATUAN  :</v>
          </cell>
          <cell r="I79">
            <v>111256</v>
          </cell>
          <cell r="J79" t="str">
            <v xml:space="preserve">                  per</v>
          </cell>
          <cell r="K79" t="str">
            <v>Bh</v>
          </cell>
        </row>
        <row r="82">
          <cell r="A82" t="str">
            <v>ANALISA HARGA SATUAN</v>
          </cell>
          <cell r="L82" t="str">
            <v>KODE</v>
          </cell>
        </row>
        <row r="83">
          <cell r="A83" t="str">
            <v>EXPANTION JOINT</v>
          </cell>
        </row>
        <row r="84">
          <cell r="A84" t="str">
            <v>(MENGGUNAKAN BURUH)</v>
          </cell>
          <cell r="L84" t="str">
            <v>Supl II</v>
          </cell>
        </row>
        <row r="86">
          <cell r="A86" t="str">
            <v xml:space="preserve"> PROPINSI            :</v>
          </cell>
          <cell r="C86" t="str">
            <v>LAMPUNG</v>
          </cell>
          <cell r="E86" t="str">
            <v>KODE</v>
          </cell>
          <cell r="F86" t="str">
            <v xml:space="preserve">KOTA </v>
          </cell>
          <cell r="H86" t="str">
            <v>KODE</v>
          </cell>
          <cell r="I86" t="str">
            <v xml:space="preserve"> DISIAPKAN OLEH :</v>
          </cell>
          <cell r="K86" t="str">
            <v>TANGGAL</v>
          </cell>
        </row>
        <row r="87">
          <cell r="E87" t="str">
            <v>[071]</v>
          </cell>
          <cell r="F87" t="str">
            <v>BANDAR LAMPUNG</v>
          </cell>
          <cell r="H87" t="str">
            <v>[018]</v>
          </cell>
          <cell r="I87" t="str">
            <v>CV.PUTRA SILIWANGI JAYA</v>
          </cell>
          <cell r="K87" t="str">
            <v>05 Agustus 2005</v>
          </cell>
        </row>
        <row r="90">
          <cell r="A90" t="str">
            <v xml:space="preserve"> URAIAN</v>
          </cell>
          <cell r="F90" t="str">
            <v xml:space="preserve"> ANGGAPAN / ASUMSI</v>
          </cell>
        </row>
        <row r="91">
          <cell r="A91" t="str">
            <v xml:space="preserve"> 1.</v>
          </cell>
          <cell r="B91" t="str">
            <v>Baja Propfile yang digunakan adalah</v>
          </cell>
          <cell r="F91" t="str">
            <v xml:space="preserve"> 1. 30 m besi siku dikirim oleh pemasok</v>
          </cell>
        </row>
        <row r="92">
          <cell r="B92" t="str">
            <v>profil siku L 100 100 10</v>
          </cell>
          <cell r="F92" t="str">
            <v xml:space="preserve"> 2. Penyusutan akibat pemotongan 10 %</v>
          </cell>
        </row>
        <row r="93">
          <cell r="F93" t="str">
            <v xml:space="preserve"> 3. Baja struktur dipotong, dibengkokkan dengan menggunakan mesin las</v>
          </cell>
        </row>
        <row r="94">
          <cell r="F94" t="str">
            <v xml:space="preserve"> 4. Profil Siku di beri anker dari besi tulangan</v>
          </cell>
        </row>
        <row r="95">
          <cell r="F95" t="str">
            <v xml:space="preserve"> 5. Perekatan Anker dilakukan dengan pengelasan</v>
          </cell>
        </row>
        <row r="96">
          <cell r="F96" t="str">
            <v xml:space="preserve"> 6. Harga kawat las dianggap termasuk dalam sewa mesin las</v>
          </cell>
        </row>
        <row r="103">
          <cell r="B103" t="str">
            <v>PEKERJA</v>
          </cell>
          <cell r="E103" t="str">
            <v>JUMLAH</v>
          </cell>
          <cell r="F103" t="str">
            <v>HARI</v>
          </cell>
          <cell r="G103" t="str">
            <v>KODE</v>
          </cell>
          <cell r="H103" t="str">
            <v>TOTAL VOL</v>
          </cell>
          <cell r="I103" t="str">
            <v>UPAH</v>
          </cell>
          <cell r="J103" t="str">
            <v>BIAYA</v>
          </cell>
          <cell r="K103" t="str">
            <v>SUB TOTAL</v>
          </cell>
        </row>
        <row r="104">
          <cell r="E104" t="str">
            <v>ORANG</v>
          </cell>
          <cell r="H104" t="str">
            <v>(Orang-hari)</v>
          </cell>
          <cell r="I104" t="str">
            <v>(Rp/Org/Hari)</v>
          </cell>
          <cell r="J104" t="str">
            <v>(Rp)</v>
          </cell>
          <cell r="K104" t="str">
            <v>(Rp)</v>
          </cell>
        </row>
        <row r="106">
          <cell r="A106" t="str">
            <v>P</v>
          </cell>
          <cell r="B106" t="str">
            <v xml:space="preserve"> Buruh tak terampil</v>
          </cell>
          <cell r="E106">
            <v>3</v>
          </cell>
          <cell r="F106">
            <v>1</v>
          </cell>
          <cell r="G106" t="str">
            <v>L 101</v>
          </cell>
          <cell r="H106">
            <v>3</v>
          </cell>
          <cell r="I106">
            <v>21800</v>
          </cell>
          <cell r="J106">
            <v>65400</v>
          </cell>
        </row>
        <row r="107">
          <cell r="A107" t="str">
            <v>E</v>
          </cell>
          <cell r="B107" t="str">
            <v xml:space="preserve"> Mandor</v>
          </cell>
          <cell r="E107">
            <v>1</v>
          </cell>
          <cell r="F107">
            <v>1</v>
          </cell>
          <cell r="G107" t="str">
            <v>L 061</v>
          </cell>
          <cell r="H107">
            <v>1</v>
          </cell>
          <cell r="I107">
            <v>34400</v>
          </cell>
          <cell r="J107">
            <v>34400</v>
          </cell>
        </row>
        <row r="108">
          <cell r="A108" t="str">
            <v>K</v>
          </cell>
          <cell r="B108" t="str">
            <v xml:space="preserve"> Kepala Tukang</v>
          </cell>
          <cell r="E108">
            <v>1</v>
          </cell>
          <cell r="F108">
            <v>1</v>
          </cell>
          <cell r="G108" t="str">
            <v>L 073</v>
          </cell>
          <cell r="H108">
            <v>1</v>
          </cell>
          <cell r="I108">
            <v>34400</v>
          </cell>
          <cell r="J108">
            <v>34400</v>
          </cell>
        </row>
        <row r="109">
          <cell r="A109" t="str">
            <v>E</v>
          </cell>
          <cell r="B109" t="str">
            <v xml:space="preserve"> Buruh terampil</v>
          </cell>
          <cell r="E109">
            <v>1</v>
          </cell>
          <cell r="F109">
            <v>1</v>
          </cell>
          <cell r="G109" t="str">
            <v>L 106</v>
          </cell>
          <cell r="H109">
            <v>1</v>
          </cell>
          <cell r="I109">
            <v>24800</v>
          </cell>
          <cell r="J109">
            <v>24800</v>
          </cell>
        </row>
        <row r="110">
          <cell r="A110" t="str">
            <v>R</v>
          </cell>
        </row>
        <row r="111">
          <cell r="A111" t="str">
            <v>J</v>
          </cell>
        </row>
        <row r="112">
          <cell r="A112" t="str">
            <v>A</v>
          </cell>
        </row>
        <row r="120">
          <cell r="D120" t="str">
            <v xml:space="preserve"> JUMLAH BIAYA UNTUK PEKERJA</v>
          </cell>
          <cell r="L120">
            <v>159000</v>
          </cell>
        </row>
        <row r="121">
          <cell r="B121" t="str">
            <v>MATERIAL</v>
          </cell>
          <cell r="F121" t="str">
            <v>SATUAN</v>
          </cell>
          <cell r="G121" t="str">
            <v>KODE</v>
          </cell>
          <cell r="H121" t="str">
            <v>TOTAL VOL</v>
          </cell>
          <cell r="I121" t="str">
            <v>HARGA SATUAN</v>
          </cell>
          <cell r="J121" t="str">
            <v>BIAYA</v>
          </cell>
          <cell r="K121" t="str">
            <v>SUB TOTAL</v>
          </cell>
        </row>
        <row r="122">
          <cell r="I122" t="str">
            <v>(Rp/Satuan)</v>
          </cell>
          <cell r="J122" t="str">
            <v>(Rp)</v>
          </cell>
          <cell r="K122" t="str">
            <v>(Rp)</v>
          </cell>
        </row>
        <row r="124">
          <cell r="A124" t="str">
            <v>M</v>
          </cell>
          <cell r="B124" t="str">
            <v>Baja Siku 100.100.10</v>
          </cell>
          <cell r="F124" t="str">
            <v>M'</v>
          </cell>
          <cell r="G124" t="str">
            <v>B 011</v>
          </cell>
          <cell r="H124">
            <v>33</v>
          </cell>
          <cell r="I124">
            <v>44940</v>
          </cell>
          <cell r="J124">
            <v>1483020</v>
          </cell>
        </row>
        <row r="125">
          <cell r="A125" t="str">
            <v>A</v>
          </cell>
          <cell r="B125" t="str">
            <v>Alat bantu ( set @ 3 alat)</v>
          </cell>
          <cell r="F125" t="str">
            <v>Set</v>
          </cell>
          <cell r="G125" t="str">
            <v>M 170</v>
          </cell>
          <cell r="H125">
            <v>1</v>
          </cell>
          <cell r="I125">
            <v>49935</v>
          </cell>
          <cell r="J125">
            <v>49935</v>
          </cell>
        </row>
        <row r="126">
          <cell r="A126" t="str">
            <v>T</v>
          </cell>
          <cell r="B126" t="str">
            <v>Baja Tulangan beton</v>
          </cell>
          <cell r="F126" t="str">
            <v>Kg</v>
          </cell>
          <cell r="G126" t="str">
            <v>M 167</v>
          </cell>
          <cell r="H126">
            <v>43.56</v>
          </cell>
          <cell r="I126">
            <v>8860</v>
          </cell>
          <cell r="J126">
            <v>385941.6</v>
          </cell>
        </row>
        <row r="127">
          <cell r="A127" t="str">
            <v>E</v>
          </cell>
        </row>
        <row r="128">
          <cell r="A128" t="str">
            <v>R</v>
          </cell>
        </row>
        <row r="129">
          <cell r="A129" t="str">
            <v>I</v>
          </cell>
        </row>
        <row r="130">
          <cell r="A130" t="str">
            <v>A</v>
          </cell>
        </row>
        <row r="131">
          <cell r="A131" t="str">
            <v>L</v>
          </cell>
        </row>
        <row r="138">
          <cell r="D138" t="str">
            <v xml:space="preserve"> JUMLAH BIAYA UNTUK MATERIAL</v>
          </cell>
          <cell r="L138">
            <v>1918896.6</v>
          </cell>
        </row>
        <row r="139">
          <cell r="B139" t="str">
            <v>PERALATAN</v>
          </cell>
          <cell r="E139" t="str">
            <v>JUMLAH</v>
          </cell>
          <cell r="F139" t="str">
            <v xml:space="preserve">HARI </v>
          </cell>
          <cell r="G139" t="str">
            <v>KODE</v>
          </cell>
          <cell r="H139" t="str">
            <v>JAM KERJA</v>
          </cell>
          <cell r="I139" t="str">
            <v>HARGA</v>
          </cell>
          <cell r="J139" t="str">
            <v>BIAYA</v>
          </cell>
          <cell r="K139" t="str">
            <v>SUB TOTAL</v>
          </cell>
        </row>
        <row r="140">
          <cell r="E140" t="str">
            <v>ALAT</v>
          </cell>
          <cell r="F140" t="str">
            <v>KERJA</v>
          </cell>
          <cell r="I140" t="str">
            <v>(Rp/Jam)</v>
          </cell>
          <cell r="J140" t="str">
            <v>(Rp)</v>
          </cell>
          <cell r="K140" t="str">
            <v>(Rp)</v>
          </cell>
        </row>
        <row r="142">
          <cell r="A142" t="str">
            <v>P</v>
          </cell>
          <cell r="B142" t="str">
            <v>Mesin las</v>
          </cell>
          <cell r="E142">
            <v>1</v>
          </cell>
          <cell r="F142">
            <v>1</v>
          </cell>
          <cell r="G142" t="str">
            <v>E 402</v>
          </cell>
          <cell r="H142">
            <v>6</v>
          </cell>
          <cell r="I142">
            <v>24960</v>
          </cell>
          <cell r="J142">
            <v>149760</v>
          </cell>
        </row>
        <row r="143">
          <cell r="A143" t="str">
            <v>E</v>
          </cell>
        </row>
        <row r="144">
          <cell r="A144" t="str">
            <v>R</v>
          </cell>
        </row>
        <row r="145">
          <cell r="A145" t="str">
            <v>A</v>
          </cell>
        </row>
        <row r="146">
          <cell r="A146" t="str">
            <v>L</v>
          </cell>
        </row>
        <row r="147">
          <cell r="A147" t="str">
            <v>A</v>
          </cell>
        </row>
        <row r="148">
          <cell r="A148" t="str">
            <v>T</v>
          </cell>
        </row>
        <row r="149">
          <cell r="A149" t="str">
            <v>A</v>
          </cell>
        </row>
        <row r="150">
          <cell r="A150" t="str">
            <v>N</v>
          </cell>
        </row>
        <row r="156">
          <cell r="D156" t="str">
            <v xml:space="preserve"> JUMLAH BIAYA UNTUK PERALATAN</v>
          </cell>
          <cell r="L156">
            <v>149760</v>
          </cell>
        </row>
        <row r="157">
          <cell r="J157" t="str">
            <v xml:space="preserve"> T O T A L (Rp)</v>
          </cell>
          <cell r="L157">
            <v>2227656.6</v>
          </cell>
        </row>
        <row r="159">
          <cell r="B159" t="str">
            <v>VOLUME  :</v>
          </cell>
          <cell r="C159">
            <v>30</v>
          </cell>
          <cell r="E159" t="str">
            <v>SATUAN  :</v>
          </cell>
          <cell r="F159" t="str">
            <v>M'</v>
          </cell>
          <cell r="H159" t="str">
            <v>HARGA SATUAN  :</v>
          </cell>
          <cell r="I159">
            <v>74255</v>
          </cell>
          <cell r="J159" t="str">
            <v xml:space="preserve">                  per</v>
          </cell>
          <cell r="K159" t="str">
            <v>M'</v>
          </cell>
        </row>
        <row r="162">
          <cell r="A162" t="str">
            <v>ANALISA HARGA SATUAN</v>
          </cell>
          <cell r="L162" t="str">
            <v>KODE</v>
          </cell>
        </row>
        <row r="163">
          <cell r="A163" t="str">
            <v>PIPA SANDARAN</v>
          </cell>
        </row>
        <row r="164">
          <cell r="A164" t="str">
            <v>(MENGGUNAKAN BURUH)</v>
          </cell>
          <cell r="L164" t="str">
            <v>Supl III</v>
          </cell>
        </row>
        <row r="166">
          <cell r="A166" t="str">
            <v xml:space="preserve"> PROPINSI            :</v>
          </cell>
          <cell r="C166" t="str">
            <v>LAMPUNG</v>
          </cell>
          <cell r="E166" t="str">
            <v>KODE</v>
          </cell>
          <cell r="F166" t="str">
            <v xml:space="preserve">KOTA </v>
          </cell>
          <cell r="H166" t="str">
            <v>KODE</v>
          </cell>
          <cell r="I166" t="str">
            <v xml:space="preserve"> DISIAPKAN OLEH :</v>
          </cell>
          <cell r="K166" t="str">
            <v>TANGGAL</v>
          </cell>
        </row>
        <row r="167">
          <cell r="E167" t="str">
            <v>[071]</v>
          </cell>
          <cell r="F167" t="str">
            <v>BANDAR LAMPUNG</v>
          </cell>
          <cell r="H167" t="str">
            <v>[018]</v>
          </cell>
          <cell r="I167" t="str">
            <v>CV.PUTRA SILIWANGI JAYA</v>
          </cell>
          <cell r="K167" t="str">
            <v>05 Agustus 2005</v>
          </cell>
        </row>
        <row r="170">
          <cell r="A170" t="str">
            <v xml:space="preserve"> URAIAN</v>
          </cell>
          <cell r="F170" t="str">
            <v xml:space="preserve"> ANGGAPAN / ASUMSI</v>
          </cell>
        </row>
        <row r="171">
          <cell r="A171" t="str">
            <v xml:space="preserve"> 1.</v>
          </cell>
          <cell r="B171" t="str">
            <v>Pipa sandaran menggunakan pipa galvanis</v>
          </cell>
          <cell r="F171" t="str">
            <v xml:space="preserve"> 1. 20 m' pipa galvanis dikirim ke tempat pekerjaan oleh pemasok</v>
          </cell>
        </row>
        <row r="172">
          <cell r="B172" t="str">
            <v>diameter 3"</v>
          </cell>
          <cell r="F172" t="str">
            <v xml:space="preserve"> 2. Penyusutan akibat pemotongan 10 %</v>
          </cell>
        </row>
        <row r="173">
          <cell r="F173" t="str">
            <v xml:space="preserve"> 3. Pipa sandaran dipasang pada tiang sandaran dengan diikat kawat beton</v>
          </cell>
        </row>
        <row r="183">
          <cell r="B183" t="str">
            <v>PEKERJA</v>
          </cell>
          <cell r="E183" t="str">
            <v>JUMLAH</v>
          </cell>
          <cell r="F183" t="str">
            <v>HARI</v>
          </cell>
          <cell r="G183" t="str">
            <v>KODE</v>
          </cell>
          <cell r="H183" t="str">
            <v>TOTAL VOL</v>
          </cell>
          <cell r="I183" t="str">
            <v>UPAH</v>
          </cell>
          <cell r="J183" t="str">
            <v>BIAYA</v>
          </cell>
          <cell r="K183" t="str">
            <v>SUB TOTAL</v>
          </cell>
        </row>
        <row r="184">
          <cell r="E184" t="str">
            <v>ORANG</v>
          </cell>
          <cell r="H184" t="str">
            <v>(Orang-hari)</v>
          </cell>
          <cell r="I184" t="str">
            <v>(Rp/Org/Hari)</v>
          </cell>
          <cell r="J184" t="str">
            <v>(Rp)</v>
          </cell>
          <cell r="K184" t="str">
            <v>(Rp)</v>
          </cell>
        </row>
        <row r="186">
          <cell r="A186" t="str">
            <v>P</v>
          </cell>
          <cell r="B186" t="str">
            <v xml:space="preserve"> Buruh tak terampil</v>
          </cell>
          <cell r="E186">
            <v>3</v>
          </cell>
          <cell r="F186">
            <v>1</v>
          </cell>
          <cell r="G186" t="str">
            <v>L 101</v>
          </cell>
          <cell r="H186">
            <v>3</v>
          </cell>
          <cell r="I186">
            <v>21800</v>
          </cell>
          <cell r="J186">
            <v>65400</v>
          </cell>
        </row>
        <row r="187">
          <cell r="A187" t="str">
            <v>E</v>
          </cell>
          <cell r="B187" t="str">
            <v xml:space="preserve"> Mandor</v>
          </cell>
          <cell r="E187">
            <v>1</v>
          </cell>
          <cell r="F187">
            <v>1</v>
          </cell>
          <cell r="G187" t="str">
            <v>L 061</v>
          </cell>
          <cell r="H187">
            <v>1</v>
          </cell>
          <cell r="I187">
            <v>34400</v>
          </cell>
          <cell r="J187">
            <v>34400</v>
          </cell>
        </row>
        <row r="188">
          <cell r="A188" t="str">
            <v>K</v>
          </cell>
          <cell r="B188" t="str">
            <v xml:space="preserve"> Kepala Tukang</v>
          </cell>
          <cell r="E188">
            <v>1</v>
          </cell>
          <cell r="F188">
            <v>1</v>
          </cell>
          <cell r="G188" t="str">
            <v>L 073</v>
          </cell>
          <cell r="H188">
            <v>1</v>
          </cell>
          <cell r="I188">
            <v>34400</v>
          </cell>
          <cell r="J188">
            <v>34400</v>
          </cell>
        </row>
        <row r="189">
          <cell r="A189" t="str">
            <v>E</v>
          </cell>
          <cell r="B189" t="str">
            <v xml:space="preserve"> Buruh terampil</v>
          </cell>
          <cell r="E189">
            <v>1</v>
          </cell>
          <cell r="F189">
            <v>1</v>
          </cell>
          <cell r="G189" t="str">
            <v>L 106</v>
          </cell>
          <cell r="H189">
            <v>1</v>
          </cell>
          <cell r="I189">
            <v>24800</v>
          </cell>
          <cell r="J189">
            <v>24800</v>
          </cell>
        </row>
        <row r="190">
          <cell r="A190" t="str">
            <v>R</v>
          </cell>
        </row>
        <row r="191">
          <cell r="A191" t="str">
            <v>J</v>
          </cell>
        </row>
        <row r="192">
          <cell r="A192" t="str">
            <v>A</v>
          </cell>
        </row>
        <row r="200">
          <cell r="D200" t="str">
            <v xml:space="preserve"> JUMLAH BIAYA UNTUK PEKERJA</v>
          </cell>
          <cell r="L200">
            <v>159000</v>
          </cell>
        </row>
        <row r="201">
          <cell r="B201" t="str">
            <v>MATERIAL</v>
          </cell>
          <cell r="F201" t="str">
            <v>SATUAN</v>
          </cell>
          <cell r="G201" t="str">
            <v>KODE</v>
          </cell>
          <cell r="H201" t="str">
            <v>TOTAL VOL</v>
          </cell>
          <cell r="I201" t="str">
            <v>HARGA SATUAN</v>
          </cell>
          <cell r="J201" t="str">
            <v>BIAYA</v>
          </cell>
          <cell r="K201" t="str">
            <v>SUB TOTAL</v>
          </cell>
        </row>
        <row r="202">
          <cell r="I202" t="str">
            <v>(Rp/Satuan)</v>
          </cell>
          <cell r="J202" t="str">
            <v>(Rp)</v>
          </cell>
          <cell r="K202" t="str">
            <v>(Rp)</v>
          </cell>
        </row>
        <row r="204">
          <cell r="A204" t="str">
            <v>M</v>
          </cell>
          <cell r="B204" t="str">
            <v>Pipa sandaran diameter 3 "</v>
          </cell>
          <cell r="F204" t="str">
            <v>M'</v>
          </cell>
          <cell r="G204" t="str">
            <v>B.014</v>
          </cell>
          <cell r="H204">
            <v>22</v>
          </cell>
          <cell r="I204">
            <v>30760</v>
          </cell>
          <cell r="J204">
            <v>676720</v>
          </cell>
        </row>
        <row r="205">
          <cell r="A205" t="str">
            <v>A</v>
          </cell>
          <cell r="B205" t="str">
            <v>Alat bantu (set @ 3 alat)</v>
          </cell>
          <cell r="F205" t="str">
            <v>Set</v>
          </cell>
          <cell r="G205" t="str">
            <v>M 170</v>
          </cell>
          <cell r="H205">
            <v>1</v>
          </cell>
          <cell r="I205">
            <v>49935</v>
          </cell>
          <cell r="J205">
            <v>49935</v>
          </cell>
        </row>
        <row r="206">
          <cell r="A206" t="str">
            <v>T</v>
          </cell>
        </row>
        <row r="207">
          <cell r="A207" t="str">
            <v>E</v>
          </cell>
        </row>
        <row r="208">
          <cell r="A208" t="str">
            <v>R</v>
          </cell>
        </row>
        <row r="209">
          <cell r="A209" t="str">
            <v>I</v>
          </cell>
        </row>
        <row r="210">
          <cell r="A210" t="str">
            <v>A</v>
          </cell>
        </row>
        <row r="211">
          <cell r="A211" t="str">
            <v>L</v>
          </cell>
        </row>
        <row r="213">
          <cell r="E213" t="str">
            <v/>
          </cell>
        </row>
        <row r="214">
          <cell r="E214" t="str">
            <v/>
          </cell>
        </row>
        <row r="215">
          <cell r="E215" t="str">
            <v/>
          </cell>
        </row>
        <row r="216">
          <cell r="E216" t="str">
            <v/>
          </cell>
        </row>
        <row r="218">
          <cell r="D218" t="str">
            <v xml:space="preserve"> JUMLAH BIAYA UNTUK MATERIAL</v>
          </cell>
          <cell r="L218">
            <v>726655</v>
          </cell>
        </row>
        <row r="219">
          <cell r="B219" t="str">
            <v>PERALATAN</v>
          </cell>
          <cell r="E219" t="str">
            <v>JUMLAH</v>
          </cell>
          <cell r="F219" t="str">
            <v xml:space="preserve">HARI </v>
          </cell>
          <cell r="G219" t="str">
            <v>KODE</v>
          </cell>
          <cell r="H219" t="str">
            <v>JAM KERJA</v>
          </cell>
          <cell r="I219" t="str">
            <v>HARGA</v>
          </cell>
          <cell r="J219" t="str">
            <v>BIAYA</v>
          </cell>
          <cell r="K219" t="str">
            <v>SUB TOTAL</v>
          </cell>
        </row>
        <row r="220">
          <cell r="E220" t="str">
            <v>ALAT</v>
          </cell>
          <cell r="F220" t="str">
            <v>KERJA</v>
          </cell>
          <cell r="I220" t="str">
            <v>(Rp/Jam)</v>
          </cell>
          <cell r="J220" t="str">
            <v>(Rp)</v>
          </cell>
          <cell r="K220" t="str">
            <v>(Rp)</v>
          </cell>
        </row>
        <row r="222">
          <cell r="A222" t="str">
            <v>P</v>
          </cell>
        </row>
        <row r="223">
          <cell r="A223" t="str">
            <v>E</v>
          </cell>
        </row>
        <row r="224">
          <cell r="A224" t="str">
            <v>R</v>
          </cell>
        </row>
        <row r="225">
          <cell r="A225" t="str">
            <v>A</v>
          </cell>
        </row>
        <row r="226">
          <cell r="A226" t="str">
            <v>L</v>
          </cell>
        </row>
        <row r="227">
          <cell r="A227" t="str">
            <v>A</v>
          </cell>
        </row>
        <row r="228">
          <cell r="A228" t="str">
            <v>T</v>
          </cell>
        </row>
        <row r="229">
          <cell r="A229" t="str">
            <v>A</v>
          </cell>
        </row>
        <row r="230">
          <cell r="A230" t="str">
            <v>N</v>
          </cell>
        </row>
        <row r="236">
          <cell r="D236" t="str">
            <v xml:space="preserve"> JUMLAH BIAYA UNTUK PERALATAN</v>
          </cell>
          <cell r="L236">
            <v>0</v>
          </cell>
        </row>
        <row r="237">
          <cell r="J237" t="str">
            <v xml:space="preserve"> T O T A L (Rp)</v>
          </cell>
          <cell r="L237">
            <v>885655</v>
          </cell>
        </row>
        <row r="239">
          <cell r="B239" t="str">
            <v>VOLUME  :</v>
          </cell>
          <cell r="C239">
            <v>20</v>
          </cell>
          <cell r="E239" t="str">
            <v>SATUAN  :</v>
          </cell>
          <cell r="F239" t="str">
            <v>M '</v>
          </cell>
          <cell r="H239" t="str">
            <v>HARGA SATUAN  :</v>
          </cell>
          <cell r="I239">
            <v>44283</v>
          </cell>
          <cell r="J239" t="str">
            <v xml:space="preserve">                  per</v>
          </cell>
          <cell r="K239" t="str">
            <v>M '</v>
          </cell>
        </row>
        <row r="242">
          <cell r="A242" t="str">
            <v>ANALISA HARGA SATUAN</v>
          </cell>
          <cell r="L242" t="str">
            <v>KODE</v>
          </cell>
        </row>
        <row r="243">
          <cell r="A243" t="str">
            <v>PIPA CUCURAN AIR HUJAN</v>
          </cell>
        </row>
        <row r="244">
          <cell r="A244" t="str">
            <v>(MENGGUNAKAN BURUH)</v>
          </cell>
          <cell r="L244" t="str">
            <v>Supl IV</v>
          </cell>
        </row>
        <row r="246">
          <cell r="A246" t="str">
            <v xml:space="preserve"> PROPINSI            :</v>
          </cell>
          <cell r="C246" t="str">
            <v>LAMPUNG</v>
          </cell>
          <cell r="E246" t="str">
            <v>KODE</v>
          </cell>
          <cell r="F246" t="str">
            <v xml:space="preserve">KOTA </v>
          </cell>
          <cell r="H246" t="str">
            <v>KODE</v>
          </cell>
          <cell r="I246" t="str">
            <v xml:space="preserve"> DISIAPKAN OLEH :</v>
          </cell>
          <cell r="K246" t="str">
            <v>TANGGAL</v>
          </cell>
        </row>
        <row r="247">
          <cell r="E247" t="str">
            <v>[071]</v>
          </cell>
          <cell r="F247" t="str">
            <v>BANDAR LAMPUNG</v>
          </cell>
          <cell r="H247" t="str">
            <v>[018]</v>
          </cell>
          <cell r="I247" t="str">
            <v>CV.PUTRA SILIWANGI JAYA</v>
          </cell>
          <cell r="K247" t="str">
            <v>05 Agustus 2005</v>
          </cell>
        </row>
        <row r="250">
          <cell r="A250" t="str">
            <v xml:space="preserve"> URAIAN</v>
          </cell>
          <cell r="F250" t="str">
            <v xml:space="preserve"> ANGGAPAN / ASUMSI</v>
          </cell>
        </row>
        <row r="251">
          <cell r="A251" t="str">
            <v xml:space="preserve"> 1.</v>
          </cell>
          <cell r="B251" t="str">
            <v xml:space="preserve">Pipa cucuran air hujan menggunakan pipa </v>
          </cell>
          <cell r="F251" t="str">
            <v xml:space="preserve"> 1. 15 m' pipa galvanis dikirim ke tempat pekerjaan oleh pemasok</v>
          </cell>
        </row>
        <row r="252">
          <cell r="B252" t="str">
            <v>galvanis diameter 4"</v>
          </cell>
          <cell r="F252" t="str">
            <v xml:space="preserve"> 2. Penyusutan akibat pemotongan 10 %</v>
          </cell>
        </row>
        <row r="253">
          <cell r="F253" t="str">
            <v xml:space="preserve"> 3. Pipa  dipasang pada lantai beton dengan diikat kawat beton</v>
          </cell>
        </row>
        <row r="263">
          <cell r="B263" t="str">
            <v>PEKERJA</v>
          </cell>
          <cell r="E263" t="str">
            <v>JUMLAH</v>
          </cell>
          <cell r="F263" t="str">
            <v>HARI</v>
          </cell>
          <cell r="G263" t="str">
            <v>KODE</v>
          </cell>
          <cell r="H263" t="str">
            <v>TOTAL VOL</v>
          </cell>
          <cell r="I263" t="str">
            <v>UPAH</v>
          </cell>
          <cell r="J263" t="str">
            <v>BIAYA</v>
          </cell>
          <cell r="K263" t="str">
            <v>SUB TOTAL</v>
          </cell>
        </row>
        <row r="264">
          <cell r="E264" t="str">
            <v>ORANG</v>
          </cell>
          <cell r="H264" t="str">
            <v>(Orang-hari)</v>
          </cell>
          <cell r="I264" t="str">
            <v>(Rp/Org/Hari)</v>
          </cell>
          <cell r="J264" t="str">
            <v>(Rp)</v>
          </cell>
          <cell r="K264" t="str">
            <v>(Rp)</v>
          </cell>
        </row>
        <row r="266">
          <cell r="A266" t="str">
            <v>P</v>
          </cell>
          <cell r="B266" t="str">
            <v xml:space="preserve"> Buruh tak terampil</v>
          </cell>
          <cell r="E266">
            <v>3</v>
          </cell>
          <cell r="F266">
            <v>1</v>
          </cell>
          <cell r="G266" t="str">
            <v>L 101</v>
          </cell>
          <cell r="H266">
            <v>3</v>
          </cell>
          <cell r="I266">
            <v>21800</v>
          </cell>
          <cell r="J266">
            <v>65400</v>
          </cell>
        </row>
        <row r="267">
          <cell r="A267" t="str">
            <v>E</v>
          </cell>
          <cell r="B267" t="str">
            <v xml:space="preserve"> Mandor</v>
          </cell>
          <cell r="E267">
            <v>1</v>
          </cell>
          <cell r="F267">
            <v>1</v>
          </cell>
          <cell r="G267" t="str">
            <v>L 061</v>
          </cell>
          <cell r="H267">
            <v>1</v>
          </cell>
          <cell r="I267">
            <v>34400</v>
          </cell>
          <cell r="J267">
            <v>34400</v>
          </cell>
        </row>
        <row r="268">
          <cell r="A268" t="str">
            <v>K</v>
          </cell>
          <cell r="B268" t="str">
            <v xml:space="preserve"> Kepala Tukang</v>
          </cell>
          <cell r="E268">
            <v>1</v>
          </cell>
          <cell r="F268">
            <v>1</v>
          </cell>
          <cell r="G268" t="str">
            <v>L 073</v>
          </cell>
          <cell r="H268">
            <v>1</v>
          </cell>
          <cell r="I268">
            <v>34400</v>
          </cell>
          <cell r="J268">
            <v>34400</v>
          </cell>
        </row>
        <row r="269">
          <cell r="A269" t="str">
            <v>E</v>
          </cell>
          <cell r="B269" t="str">
            <v xml:space="preserve"> Buruh terampil</v>
          </cell>
          <cell r="E269">
            <v>1</v>
          </cell>
          <cell r="F269">
            <v>1</v>
          </cell>
          <cell r="G269" t="str">
            <v>L 106</v>
          </cell>
          <cell r="H269">
            <v>1</v>
          </cell>
          <cell r="I269">
            <v>24800</v>
          </cell>
          <cell r="J269">
            <v>24800</v>
          </cell>
        </row>
        <row r="270">
          <cell r="A270" t="str">
            <v>R</v>
          </cell>
        </row>
        <row r="271">
          <cell r="A271" t="str">
            <v>J</v>
          </cell>
        </row>
        <row r="272">
          <cell r="A272" t="str">
            <v>A</v>
          </cell>
        </row>
        <row r="280">
          <cell r="D280" t="str">
            <v xml:space="preserve"> JUMLAH BIAYA UNTUK PEKERJA</v>
          </cell>
          <cell r="L280">
            <v>159000</v>
          </cell>
        </row>
        <row r="281">
          <cell r="B281" t="str">
            <v>MATERIAL</v>
          </cell>
          <cell r="F281" t="str">
            <v>SATUAN</v>
          </cell>
          <cell r="G281" t="str">
            <v>KODE</v>
          </cell>
          <cell r="H281" t="str">
            <v>TOTAL VOL</v>
          </cell>
          <cell r="I281" t="str">
            <v>HARGA SATUAN</v>
          </cell>
          <cell r="J281" t="str">
            <v>BIAYA</v>
          </cell>
          <cell r="K281" t="str">
            <v>SUB TOTAL</v>
          </cell>
        </row>
        <row r="282">
          <cell r="I282" t="str">
            <v>(Rp/Satuan)</v>
          </cell>
          <cell r="J282" t="str">
            <v>(Rp)</v>
          </cell>
          <cell r="K282" t="str">
            <v>(Rp)</v>
          </cell>
        </row>
        <row r="284">
          <cell r="A284" t="str">
            <v>M</v>
          </cell>
          <cell r="B284" t="str">
            <v>Pipa Galvanis diameter 4 "</v>
          </cell>
          <cell r="F284" t="str">
            <v>M'</v>
          </cell>
          <cell r="G284" t="str">
            <v>B.015</v>
          </cell>
          <cell r="H284">
            <v>16.5</v>
          </cell>
          <cell r="I284">
            <v>71130</v>
          </cell>
          <cell r="J284">
            <v>1173645</v>
          </cell>
        </row>
        <row r="285">
          <cell r="A285" t="str">
            <v>A</v>
          </cell>
          <cell r="B285" t="str">
            <v>Alat bantu (set @ 3 alat)</v>
          </cell>
          <cell r="F285" t="str">
            <v>Set</v>
          </cell>
          <cell r="G285" t="str">
            <v>M 170</v>
          </cell>
          <cell r="H285">
            <v>1</v>
          </cell>
          <cell r="I285">
            <v>49935</v>
          </cell>
          <cell r="J285">
            <v>49935</v>
          </cell>
        </row>
        <row r="286">
          <cell r="A286" t="str">
            <v>T</v>
          </cell>
        </row>
        <row r="287">
          <cell r="A287" t="str">
            <v>E</v>
          </cell>
        </row>
        <row r="288">
          <cell r="A288" t="str">
            <v>R</v>
          </cell>
        </row>
        <row r="289">
          <cell r="A289" t="str">
            <v>I</v>
          </cell>
        </row>
        <row r="290">
          <cell r="A290" t="str">
            <v>A</v>
          </cell>
        </row>
        <row r="291">
          <cell r="A291" t="str">
            <v>L</v>
          </cell>
        </row>
        <row r="293">
          <cell r="E293" t="str">
            <v/>
          </cell>
        </row>
        <row r="294">
          <cell r="E294" t="str">
            <v/>
          </cell>
        </row>
        <row r="295">
          <cell r="E295" t="str">
            <v/>
          </cell>
        </row>
        <row r="296">
          <cell r="E296" t="str">
            <v/>
          </cell>
        </row>
        <row r="298">
          <cell r="D298" t="str">
            <v xml:space="preserve"> JUMLAH BIAYA UNTUK MATERIAL</v>
          </cell>
          <cell r="L298">
            <v>1223580</v>
          </cell>
        </row>
        <row r="299">
          <cell r="B299" t="str">
            <v>PERALATAN</v>
          </cell>
          <cell r="E299" t="str">
            <v>JUMLAH</v>
          </cell>
          <cell r="F299" t="str">
            <v xml:space="preserve">HARI </v>
          </cell>
          <cell r="G299" t="str">
            <v>KODE</v>
          </cell>
          <cell r="H299" t="str">
            <v>JAM KERJA</v>
          </cell>
          <cell r="I299" t="str">
            <v>HARGA</v>
          </cell>
          <cell r="J299" t="str">
            <v>BIAYA</v>
          </cell>
          <cell r="K299" t="str">
            <v>SUB TOTAL</v>
          </cell>
        </row>
        <row r="300">
          <cell r="E300" t="str">
            <v>ALAT</v>
          </cell>
          <cell r="F300" t="str">
            <v>KERJA</v>
          </cell>
          <cell r="I300" t="str">
            <v>(Rp/Jam)</v>
          </cell>
          <cell r="J300" t="str">
            <v>(Rp)</v>
          </cell>
          <cell r="K300" t="str">
            <v>(Rp)</v>
          </cell>
        </row>
        <row r="302">
          <cell r="A302" t="str">
            <v>P</v>
          </cell>
        </row>
        <row r="303">
          <cell r="A303" t="str">
            <v>E</v>
          </cell>
        </row>
        <row r="304">
          <cell r="A304" t="str">
            <v>R</v>
          </cell>
        </row>
        <row r="305">
          <cell r="A305" t="str">
            <v>A</v>
          </cell>
        </row>
        <row r="306">
          <cell r="A306" t="str">
            <v>L</v>
          </cell>
        </row>
        <row r="307">
          <cell r="A307" t="str">
            <v>A</v>
          </cell>
        </row>
        <row r="308">
          <cell r="A308" t="str">
            <v>T</v>
          </cell>
        </row>
        <row r="309">
          <cell r="A309" t="str">
            <v>A</v>
          </cell>
        </row>
        <row r="310">
          <cell r="A310" t="str">
            <v>N</v>
          </cell>
        </row>
        <row r="316">
          <cell r="D316" t="str">
            <v xml:space="preserve"> JUMLAH BIAYA UNTUK PERALATAN</v>
          </cell>
          <cell r="L316">
            <v>0</v>
          </cell>
        </row>
        <row r="317">
          <cell r="J317" t="str">
            <v xml:space="preserve"> T O T A L (Rp)</v>
          </cell>
          <cell r="L317">
            <v>1382580</v>
          </cell>
        </row>
        <row r="319">
          <cell r="B319" t="str">
            <v>VOLUME  :</v>
          </cell>
          <cell r="C319">
            <v>15</v>
          </cell>
          <cell r="E319" t="str">
            <v>SATUAN  :</v>
          </cell>
          <cell r="F319" t="str">
            <v>M '</v>
          </cell>
          <cell r="H319" t="str">
            <v>HARGA SATUAN  :</v>
          </cell>
          <cell r="I319">
            <v>92172</v>
          </cell>
          <cell r="J319" t="str">
            <v xml:space="preserve">                  per</v>
          </cell>
          <cell r="K319" t="str">
            <v>M '</v>
          </cell>
        </row>
        <row r="322">
          <cell r="A322" t="str">
            <v>ANALISA HARGA SATUAN</v>
          </cell>
          <cell r="L322" t="str">
            <v>KODE</v>
          </cell>
        </row>
        <row r="323">
          <cell r="A323" t="str">
            <v>PERANCAH BETON JEMBATAN</v>
          </cell>
        </row>
        <row r="324">
          <cell r="A324" t="str">
            <v>(MENGGUNAKAN BURUH)</v>
          </cell>
          <cell r="L324" t="str">
            <v>Supl V</v>
          </cell>
        </row>
        <row r="326">
          <cell r="A326" t="str">
            <v xml:space="preserve"> PROPINSI            :</v>
          </cell>
          <cell r="C326" t="str">
            <v>LAMPUNG</v>
          </cell>
          <cell r="E326" t="str">
            <v>KODE</v>
          </cell>
          <cell r="F326" t="str">
            <v xml:space="preserve">KOTA </v>
          </cell>
          <cell r="H326" t="str">
            <v>KODE</v>
          </cell>
          <cell r="I326" t="str">
            <v xml:space="preserve"> DISIAPKAN OLEH :</v>
          </cell>
          <cell r="K326" t="str">
            <v>TANGGAL</v>
          </cell>
        </row>
        <row r="327">
          <cell r="E327" t="str">
            <v>[071]</v>
          </cell>
          <cell r="F327" t="str">
            <v>BANDAR LAMPUNG</v>
          </cell>
          <cell r="H327" t="str">
            <v>[018]</v>
          </cell>
          <cell r="I327" t="str">
            <v>CV.PUTRA SILIWANGI JAYA</v>
          </cell>
          <cell r="K327" t="str">
            <v>05 Agustus 2005</v>
          </cell>
        </row>
        <row r="330">
          <cell r="A330" t="str">
            <v xml:space="preserve"> URAIAN</v>
          </cell>
          <cell r="F330" t="str">
            <v xml:space="preserve"> ANGGAPAN / ASUMSI</v>
          </cell>
        </row>
        <row r="331">
          <cell r="A331" t="str">
            <v xml:space="preserve"> 1.</v>
          </cell>
          <cell r="B331" t="str">
            <v>Pengadaan Bahan Oleh Pemasok</v>
          </cell>
          <cell r="F331" t="str">
            <v xml:space="preserve"> 1. Sekelompok Tukang Kayu membuat dan memasang 12 m2 dalam 1 hari kerja</v>
          </cell>
        </row>
        <row r="332">
          <cell r="A332" t="str">
            <v xml:space="preserve"> 2.</v>
          </cell>
          <cell r="B332" t="str">
            <v>Sekelompok Tukang Kayu memotong,</v>
          </cell>
          <cell r="F332" t="str">
            <v xml:space="preserve"> 2. 1/4 bagian material dipakai kembali</v>
          </cell>
        </row>
        <row r="333">
          <cell r="B333" t="str">
            <v>memasang dan membuat perancah</v>
          </cell>
          <cell r="F333" t="str">
            <v xml:space="preserve"> 3. Kayu perancah menggunakan Kayu 5/7, 8/15 dan dolken Dia 8 cm</v>
          </cell>
        </row>
        <row r="334">
          <cell r="A334" t="str">
            <v xml:space="preserve"> 3.</v>
          </cell>
          <cell r="B334" t="str">
            <v>Sekelompok Tukang Kayu membongkar</v>
          </cell>
        </row>
        <row r="335">
          <cell r="B335" t="str">
            <v>perancah setelah beton cukup kuat</v>
          </cell>
        </row>
        <row r="336">
          <cell r="A336" t="str">
            <v xml:space="preserve"> 4.</v>
          </cell>
          <cell r="B336" t="str">
            <v>Sekelompok Tukang Kayu membersihkan</v>
          </cell>
        </row>
        <row r="337">
          <cell r="B337" t="str">
            <v xml:space="preserve">perancah </v>
          </cell>
        </row>
        <row r="343">
          <cell r="B343" t="str">
            <v>PEKERJA</v>
          </cell>
          <cell r="E343" t="str">
            <v>JUMLAH</v>
          </cell>
          <cell r="F343" t="str">
            <v>HARI</v>
          </cell>
          <cell r="G343" t="str">
            <v>KODE</v>
          </cell>
          <cell r="H343" t="str">
            <v>TOTAL VOL</v>
          </cell>
          <cell r="I343" t="str">
            <v>UPAH</v>
          </cell>
          <cell r="J343" t="str">
            <v>BIAYA</v>
          </cell>
          <cell r="K343" t="str">
            <v>SUB TOTAL</v>
          </cell>
        </row>
        <row r="344">
          <cell r="E344" t="str">
            <v>ORANG</v>
          </cell>
          <cell r="H344" t="str">
            <v>(Orang-hari)</v>
          </cell>
          <cell r="I344" t="str">
            <v>(Rp/Org/Hari)</v>
          </cell>
          <cell r="J344" t="str">
            <v>(Rp)</v>
          </cell>
          <cell r="K344" t="str">
            <v>(Rp)</v>
          </cell>
        </row>
        <row r="346">
          <cell r="A346" t="str">
            <v>P</v>
          </cell>
          <cell r="B346" t="str">
            <v xml:space="preserve"> Buruh tak terampil</v>
          </cell>
          <cell r="E346">
            <v>7</v>
          </cell>
          <cell r="F346">
            <v>1</v>
          </cell>
          <cell r="G346" t="str">
            <v>L 101</v>
          </cell>
          <cell r="H346">
            <v>7</v>
          </cell>
          <cell r="I346">
            <v>21800</v>
          </cell>
          <cell r="J346">
            <v>152600</v>
          </cell>
        </row>
        <row r="347">
          <cell r="A347" t="str">
            <v>E</v>
          </cell>
          <cell r="B347" t="str">
            <v xml:space="preserve"> Mandor</v>
          </cell>
          <cell r="E347">
            <v>1</v>
          </cell>
          <cell r="F347">
            <v>1</v>
          </cell>
          <cell r="G347" t="str">
            <v>L 061</v>
          </cell>
          <cell r="H347">
            <v>1</v>
          </cell>
          <cell r="I347">
            <v>34400</v>
          </cell>
          <cell r="J347">
            <v>34400</v>
          </cell>
        </row>
        <row r="348">
          <cell r="A348" t="str">
            <v>K</v>
          </cell>
          <cell r="B348" t="str">
            <v xml:space="preserve"> Kepala Tukang</v>
          </cell>
          <cell r="E348">
            <v>4</v>
          </cell>
          <cell r="F348">
            <v>1</v>
          </cell>
          <cell r="G348" t="str">
            <v>L 073</v>
          </cell>
          <cell r="H348">
            <v>4</v>
          </cell>
          <cell r="I348">
            <v>34400</v>
          </cell>
          <cell r="J348">
            <v>137600</v>
          </cell>
        </row>
        <row r="349">
          <cell r="A349" t="str">
            <v>E</v>
          </cell>
          <cell r="B349" t="str">
            <v xml:space="preserve"> Buruh terampil</v>
          </cell>
          <cell r="E349">
            <v>3</v>
          </cell>
          <cell r="F349">
            <v>1</v>
          </cell>
          <cell r="G349" t="str">
            <v>L 106</v>
          </cell>
          <cell r="H349">
            <v>3</v>
          </cell>
          <cell r="I349">
            <v>24800</v>
          </cell>
          <cell r="J349">
            <v>74400</v>
          </cell>
        </row>
        <row r="350">
          <cell r="A350" t="str">
            <v>R</v>
          </cell>
        </row>
        <row r="351">
          <cell r="A351" t="str">
            <v>J</v>
          </cell>
        </row>
        <row r="352">
          <cell r="A352" t="str">
            <v>A</v>
          </cell>
        </row>
        <row r="360">
          <cell r="D360" t="str">
            <v xml:space="preserve"> JUMLAH BIAYA UNTUK PEKERJA</v>
          </cell>
          <cell r="L360">
            <v>399000</v>
          </cell>
        </row>
        <row r="361">
          <cell r="B361" t="str">
            <v>MATERIAL</v>
          </cell>
          <cell r="F361" t="str">
            <v>SATUAN</v>
          </cell>
          <cell r="G361" t="str">
            <v>KODE</v>
          </cell>
          <cell r="H361" t="str">
            <v>TOTAL VOL</v>
          </cell>
          <cell r="I361" t="str">
            <v>HARGA SATUAN</v>
          </cell>
          <cell r="J361" t="str">
            <v>BIAYA</v>
          </cell>
          <cell r="K361" t="str">
            <v>SUB TOTAL</v>
          </cell>
        </row>
        <row r="362">
          <cell r="I362" t="str">
            <v>(Rp/Satuan)</v>
          </cell>
          <cell r="J362" t="str">
            <v>(Rp)</v>
          </cell>
          <cell r="K362" t="str">
            <v>(Rp)</v>
          </cell>
        </row>
        <row r="364">
          <cell r="A364" t="str">
            <v>M</v>
          </cell>
          <cell r="B364" t="str">
            <v>Paku baja Jembatan</v>
          </cell>
          <cell r="F364" t="str">
            <v>Kg</v>
          </cell>
          <cell r="G364" t="str">
            <v>M 166</v>
          </cell>
          <cell r="H364">
            <v>9.9499999999999993</v>
          </cell>
          <cell r="I364">
            <v>8050</v>
          </cell>
          <cell r="J364">
            <v>80097.5</v>
          </cell>
        </row>
        <row r="365">
          <cell r="A365" t="str">
            <v>A</v>
          </cell>
          <cell r="B365" t="str">
            <v>Kayu Perancah</v>
          </cell>
          <cell r="F365" t="str">
            <v>M3</v>
          </cell>
          <cell r="G365" t="str">
            <v>M 180</v>
          </cell>
          <cell r="H365">
            <v>1.49</v>
          </cell>
          <cell r="I365">
            <v>918804</v>
          </cell>
          <cell r="J365">
            <v>1369017.96</v>
          </cell>
        </row>
        <row r="366">
          <cell r="A366" t="str">
            <v>T</v>
          </cell>
          <cell r="B366" t="str">
            <v>Alat bantu ( set @ 3 alat )</v>
          </cell>
          <cell r="F366" t="str">
            <v>set</v>
          </cell>
          <cell r="G366" t="str">
            <v>M 170</v>
          </cell>
          <cell r="H366">
            <v>1.39</v>
          </cell>
          <cell r="I366">
            <v>49935</v>
          </cell>
          <cell r="J366">
            <v>69409.649999999994</v>
          </cell>
        </row>
        <row r="367">
          <cell r="A367" t="str">
            <v>E</v>
          </cell>
        </row>
        <row r="368">
          <cell r="A368" t="str">
            <v>R</v>
          </cell>
        </row>
        <row r="369">
          <cell r="A369" t="str">
            <v>I</v>
          </cell>
        </row>
        <row r="370">
          <cell r="A370" t="str">
            <v>A</v>
          </cell>
        </row>
        <row r="371">
          <cell r="A371" t="str">
            <v>L</v>
          </cell>
        </row>
        <row r="373">
          <cell r="E373" t="str">
            <v/>
          </cell>
        </row>
        <row r="374">
          <cell r="E374" t="str">
            <v/>
          </cell>
        </row>
        <row r="375">
          <cell r="E375" t="str">
            <v/>
          </cell>
        </row>
        <row r="376">
          <cell r="E376" t="str">
            <v/>
          </cell>
        </row>
        <row r="378">
          <cell r="D378" t="str">
            <v xml:space="preserve"> JUMLAH BIAYA UNTUK MATERIAL</v>
          </cell>
          <cell r="L378">
            <v>1518525.1099999999</v>
          </cell>
        </row>
        <row r="379">
          <cell r="B379" t="str">
            <v>PERALATAN</v>
          </cell>
          <cell r="E379" t="str">
            <v>JUMLAH</v>
          </cell>
          <cell r="F379" t="str">
            <v xml:space="preserve">HARI </v>
          </cell>
          <cell r="G379" t="str">
            <v>KODE</v>
          </cell>
          <cell r="H379" t="str">
            <v>JAM KERJA</v>
          </cell>
          <cell r="I379" t="str">
            <v>HARGA</v>
          </cell>
          <cell r="J379" t="str">
            <v>BIAYA</v>
          </cell>
          <cell r="K379" t="str">
            <v>SUB TOTAL</v>
          </cell>
        </row>
        <row r="380">
          <cell r="E380" t="str">
            <v>ALAT</v>
          </cell>
          <cell r="F380" t="str">
            <v>KERJA</v>
          </cell>
          <cell r="I380" t="str">
            <v>(Rp/Jam)</v>
          </cell>
          <cell r="J380" t="str">
            <v>(Rp)</v>
          </cell>
          <cell r="K380" t="str">
            <v>(Rp)</v>
          </cell>
        </row>
        <row r="382">
          <cell r="A382" t="str">
            <v>P</v>
          </cell>
        </row>
        <row r="383">
          <cell r="A383" t="str">
            <v>E</v>
          </cell>
        </row>
        <row r="384">
          <cell r="A384" t="str">
            <v>R</v>
          </cell>
        </row>
        <row r="385">
          <cell r="A385" t="str">
            <v>A</v>
          </cell>
        </row>
        <row r="386">
          <cell r="A386" t="str">
            <v>L</v>
          </cell>
        </row>
        <row r="387">
          <cell r="A387" t="str">
            <v>A</v>
          </cell>
        </row>
        <row r="388">
          <cell r="A388" t="str">
            <v>T</v>
          </cell>
        </row>
        <row r="389">
          <cell r="A389" t="str">
            <v>A</v>
          </cell>
        </row>
        <row r="390">
          <cell r="A390" t="str">
            <v>N</v>
          </cell>
        </row>
        <row r="396">
          <cell r="D396" t="str">
            <v xml:space="preserve"> JUMLAH BIAYA UNTUK PERALATAN</v>
          </cell>
          <cell r="L396">
            <v>0</v>
          </cell>
        </row>
        <row r="397">
          <cell r="J397" t="str">
            <v xml:space="preserve"> T O T A L (Rp)</v>
          </cell>
          <cell r="L397">
            <v>1917525.1099999999</v>
          </cell>
        </row>
        <row r="399">
          <cell r="B399" t="str">
            <v>VOLUME  :</v>
          </cell>
          <cell r="C399">
            <v>10</v>
          </cell>
          <cell r="E399" t="str">
            <v>SATUAN  :</v>
          </cell>
          <cell r="F399" t="str">
            <v>M 2</v>
          </cell>
          <cell r="H399" t="str">
            <v>HARGA SATUAN  :</v>
          </cell>
          <cell r="I399">
            <v>191753</v>
          </cell>
          <cell r="J399" t="str">
            <v xml:space="preserve">                  per</v>
          </cell>
          <cell r="K399" t="str">
            <v>M2</v>
          </cell>
        </row>
        <row r="402">
          <cell r="A402" t="str">
            <v>ANALISA HARGA SATUAN</v>
          </cell>
          <cell r="L402" t="str">
            <v>KODE</v>
          </cell>
        </row>
        <row r="403">
          <cell r="A403" t="str">
            <v>PENURUNAN PONDASI SUMURAN DIAMETER 3,00 M</v>
          </cell>
        </row>
        <row r="404">
          <cell r="A404" t="str">
            <v>(MENGGUNAKAN BURUH)</v>
          </cell>
          <cell r="L404" t="str">
            <v>Supl VII</v>
          </cell>
        </row>
        <row r="406">
          <cell r="A406" t="str">
            <v xml:space="preserve"> PROPINSI            :</v>
          </cell>
          <cell r="C406" t="str">
            <v>LAMPUNG</v>
          </cell>
          <cell r="E406" t="str">
            <v>KODE</v>
          </cell>
          <cell r="F406" t="str">
            <v xml:space="preserve">KOTA </v>
          </cell>
          <cell r="H406" t="str">
            <v>KODE</v>
          </cell>
          <cell r="I406" t="str">
            <v xml:space="preserve"> DISIAPKAN OLEH :</v>
          </cell>
          <cell r="K406" t="str">
            <v>TANGGAL</v>
          </cell>
        </row>
        <row r="407">
          <cell r="E407" t="str">
            <v>[071]</v>
          </cell>
          <cell r="F407" t="str">
            <v>BANDAR LAMPUNG</v>
          </cell>
          <cell r="H407" t="str">
            <v>[018]</v>
          </cell>
          <cell r="I407" t="str">
            <v>CV.PUTRA SILIWANGI JAYA</v>
          </cell>
          <cell r="K407" t="str">
            <v>05 Agustus 2005</v>
          </cell>
        </row>
        <row r="410">
          <cell r="A410" t="str">
            <v xml:space="preserve"> URAIAN</v>
          </cell>
          <cell r="F410" t="str">
            <v xml:space="preserve"> ANGGAPAN / ASUMSI</v>
          </cell>
        </row>
        <row r="411">
          <cell r="A411" t="str">
            <v xml:space="preserve"> 1.</v>
          </cell>
          <cell r="B411" t="str">
            <v>Penurunan cincin sumuran dilakukan bertahap</v>
          </cell>
          <cell r="F411" t="str">
            <v xml:space="preserve"> 1. Penurunan sumuran dilakukan setelah cincin sumuran dicetak</v>
          </cell>
        </row>
        <row r="412">
          <cell r="B412" t="str">
            <v>setiap tahap dibuat 1,00 meter</v>
          </cell>
          <cell r="F412" t="str">
            <v xml:space="preserve"> 2. Tanah didalam cincin sumuran digali dengan tenaga manusia</v>
          </cell>
        </row>
        <row r="413">
          <cell r="F413" t="str">
            <v xml:space="preserve"> 3. Tanah hasil galian dibuang keluar dengan menggunakan katrol</v>
          </cell>
        </row>
        <row r="414">
          <cell r="F414" t="str">
            <v xml:space="preserve"> 4. Penurunan sumuran dilakukan sampai kedalaman rencana</v>
          </cell>
        </row>
        <row r="415">
          <cell r="F415" t="str">
            <v xml:space="preserve"> 5. Volume Galian per M</v>
          </cell>
          <cell r="H415">
            <v>3.4</v>
          </cell>
          <cell r="I415" t="str">
            <v>M3</v>
          </cell>
        </row>
        <row r="416">
          <cell r="F416" t="str">
            <v xml:space="preserve"> 6. Perhari dapat dilakukan penurunan sedalam  0.5 M'</v>
          </cell>
        </row>
        <row r="423">
          <cell r="B423" t="str">
            <v>PEKERJA</v>
          </cell>
          <cell r="E423" t="str">
            <v>JUMLAH</v>
          </cell>
          <cell r="F423" t="str">
            <v>HARI</v>
          </cell>
          <cell r="G423" t="str">
            <v>KODE</v>
          </cell>
          <cell r="H423" t="str">
            <v>TOTAL VOL</v>
          </cell>
          <cell r="I423" t="str">
            <v>UPAH</v>
          </cell>
          <cell r="J423" t="str">
            <v>BIAYA</v>
          </cell>
          <cell r="K423" t="str">
            <v>SUB TOTAL</v>
          </cell>
        </row>
        <row r="424">
          <cell r="E424" t="str">
            <v>ORANG</v>
          </cell>
          <cell r="H424" t="str">
            <v>(Orang-hari)</v>
          </cell>
          <cell r="I424" t="str">
            <v>(Rp/Org/Hari)</v>
          </cell>
          <cell r="J424" t="str">
            <v>(Rp)</v>
          </cell>
          <cell r="K424" t="str">
            <v>(Rp)</v>
          </cell>
        </row>
        <row r="426">
          <cell r="A426" t="str">
            <v>P</v>
          </cell>
          <cell r="B426" t="str">
            <v xml:space="preserve"> Buruh tak terampil</v>
          </cell>
          <cell r="E426">
            <v>8</v>
          </cell>
          <cell r="F426">
            <v>1</v>
          </cell>
          <cell r="G426" t="str">
            <v>L 101</v>
          </cell>
          <cell r="H426">
            <v>8</v>
          </cell>
          <cell r="I426">
            <v>21800</v>
          </cell>
          <cell r="J426">
            <v>174400</v>
          </cell>
        </row>
        <row r="427">
          <cell r="A427" t="str">
            <v>E</v>
          </cell>
          <cell r="B427" t="str">
            <v xml:space="preserve"> Mandor</v>
          </cell>
          <cell r="E427">
            <v>1</v>
          </cell>
          <cell r="F427">
            <v>1</v>
          </cell>
          <cell r="G427" t="str">
            <v>L 061</v>
          </cell>
          <cell r="H427">
            <v>1</v>
          </cell>
          <cell r="I427">
            <v>34400</v>
          </cell>
          <cell r="J427">
            <v>34400</v>
          </cell>
        </row>
        <row r="428">
          <cell r="A428" t="str">
            <v>K</v>
          </cell>
          <cell r="B428" t="str">
            <v xml:space="preserve"> Kepala Tukang</v>
          </cell>
          <cell r="E428">
            <v>1</v>
          </cell>
          <cell r="F428">
            <v>1</v>
          </cell>
          <cell r="G428" t="str">
            <v>L 073</v>
          </cell>
          <cell r="H428">
            <v>1</v>
          </cell>
          <cell r="I428">
            <v>34400</v>
          </cell>
          <cell r="J428">
            <v>34400</v>
          </cell>
        </row>
        <row r="429">
          <cell r="A429" t="str">
            <v>E</v>
          </cell>
          <cell r="B429" t="str">
            <v xml:space="preserve"> Buruh terampil</v>
          </cell>
          <cell r="E429">
            <v>4</v>
          </cell>
          <cell r="F429">
            <v>1</v>
          </cell>
          <cell r="G429" t="str">
            <v>L 106</v>
          </cell>
          <cell r="H429">
            <v>4</v>
          </cell>
          <cell r="I429">
            <v>24800</v>
          </cell>
          <cell r="J429">
            <v>99200</v>
          </cell>
        </row>
        <row r="430">
          <cell r="A430" t="str">
            <v>R</v>
          </cell>
        </row>
        <row r="431">
          <cell r="A431" t="str">
            <v>J</v>
          </cell>
        </row>
        <row r="432">
          <cell r="A432" t="str">
            <v>A</v>
          </cell>
        </row>
        <row r="440">
          <cell r="D440" t="str">
            <v xml:space="preserve"> JUMLAH BIAYA UNTUK PEKERJA</v>
          </cell>
          <cell r="L440">
            <v>342400</v>
          </cell>
        </row>
        <row r="441">
          <cell r="B441" t="str">
            <v>MATERIAL</v>
          </cell>
          <cell r="F441" t="str">
            <v>SATUAN</v>
          </cell>
          <cell r="G441" t="str">
            <v>KODE</v>
          </cell>
          <cell r="H441" t="str">
            <v>TOTAL VOL</v>
          </cell>
          <cell r="I441" t="str">
            <v>HARGA SATUAN</v>
          </cell>
          <cell r="J441" t="str">
            <v>BIAYA</v>
          </cell>
          <cell r="K441" t="str">
            <v>SUB TOTAL</v>
          </cell>
        </row>
        <row r="442">
          <cell r="I442" t="str">
            <v>(Rp/Satuan)</v>
          </cell>
          <cell r="J442" t="str">
            <v>(Rp)</v>
          </cell>
          <cell r="K442" t="str">
            <v>(Rp)</v>
          </cell>
        </row>
        <row r="444">
          <cell r="A444" t="str">
            <v>M</v>
          </cell>
        </row>
        <row r="445">
          <cell r="A445" t="str">
            <v>A</v>
          </cell>
        </row>
        <row r="446">
          <cell r="A446" t="str">
            <v>T</v>
          </cell>
          <cell r="B446" t="str">
            <v>Alat bantu ( set @ 3 alat )</v>
          </cell>
          <cell r="F446" t="str">
            <v>set</v>
          </cell>
          <cell r="G446" t="str">
            <v>M 170</v>
          </cell>
          <cell r="H446">
            <v>1</v>
          </cell>
          <cell r="I446">
            <v>49935</v>
          </cell>
          <cell r="J446">
            <v>49935</v>
          </cell>
        </row>
        <row r="447">
          <cell r="A447" t="str">
            <v>E</v>
          </cell>
        </row>
        <row r="448">
          <cell r="A448" t="str">
            <v>R</v>
          </cell>
        </row>
        <row r="449">
          <cell r="A449" t="str">
            <v>I</v>
          </cell>
        </row>
        <row r="450">
          <cell r="A450" t="str">
            <v>A</v>
          </cell>
        </row>
        <row r="451">
          <cell r="A451" t="str">
            <v>L</v>
          </cell>
        </row>
        <row r="453">
          <cell r="E453" t="str">
            <v/>
          </cell>
        </row>
        <row r="454">
          <cell r="E454" t="str">
            <v/>
          </cell>
        </row>
        <row r="455">
          <cell r="E455" t="str">
            <v/>
          </cell>
        </row>
        <row r="456">
          <cell r="E456" t="str">
            <v/>
          </cell>
        </row>
        <row r="458">
          <cell r="D458" t="str">
            <v xml:space="preserve"> JUMLAH BIAYA UNTUK MATERIAL</v>
          </cell>
          <cell r="L458">
            <v>49935</v>
          </cell>
        </row>
        <row r="459">
          <cell r="B459" t="str">
            <v>PERALATAN</v>
          </cell>
          <cell r="E459" t="str">
            <v>JUMLAH</v>
          </cell>
          <cell r="F459" t="str">
            <v xml:space="preserve">HARI </v>
          </cell>
          <cell r="G459" t="str">
            <v>KODE</v>
          </cell>
          <cell r="H459" t="str">
            <v>JAM KERJA</v>
          </cell>
          <cell r="I459" t="str">
            <v>HARGA</v>
          </cell>
          <cell r="J459" t="str">
            <v>BIAYA</v>
          </cell>
          <cell r="K459" t="str">
            <v>SUB TOTAL</v>
          </cell>
        </row>
        <row r="460">
          <cell r="E460" t="str">
            <v>ALAT</v>
          </cell>
          <cell r="F460" t="str">
            <v>KERJA</v>
          </cell>
          <cell r="I460" t="str">
            <v>(Rp/Jam)</v>
          </cell>
          <cell r="J460" t="str">
            <v>(Rp)</v>
          </cell>
          <cell r="K460" t="str">
            <v>(Rp)</v>
          </cell>
        </row>
        <row r="462">
          <cell r="A462" t="str">
            <v>P</v>
          </cell>
        </row>
        <row r="463">
          <cell r="A463" t="str">
            <v>E</v>
          </cell>
        </row>
        <row r="464">
          <cell r="A464" t="str">
            <v>R</v>
          </cell>
        </row>
        <row r="465">
          <cell r="A465" t="str">
            <v>A</v>
          </cell>
        </row>
        <row r="466">
          <cell r="A466" t="str">
            <v>L</v>
          </cell>
        </row>
        <row r="467">
          <cell r="A467" t="str">
            <v>A</v>
          </cell>
        </row>
        <row r="468">
          <cell r="A468" t="str">
            <v>T</v>
          </cell>
        </row>
        <row r="469">
          <cell r="A469" t="str">
            <v>A</v>
          </cell>
        </row>
        <row r="470">
          <cell r="A470" t="str">
            <v>N</v>
          </cell>
        </row>
        <row r="476">
          <cell r="D476" t="str">
            <v xml:space="preserve"> JUMLAH BIAYA UNTUK PERALATAN</v>
          </cell>
          <cell r="L476">
            <v>0</v>
          </cell>
        </row>
        <row r="477">
          <cell r="J477" t="str">
            <v xml:space="preserve"> T O T A L (Rp)</v>
          </cell>
          <cell r="L477">
            <v>392335</v>
          </cell>
        </row>
        <row r="479">
          <cell r="B479" t="str">
            <v>VOLUME  :</v>
          </cell>
          <cell r="C479">
            <v>0.5</v>
          </cell>
          <cell r="E479" t="str">
            <v>SATUAN  :</v>
          </cell>
          <cell r="F479" t="str">
            <v>M '</v>
          </cell>
          <cell r="H479" t="str">
            <v>HARGA SATUAN  :</v>
          </cell>
          <cell r="I479">
            <v>784670</v>
          </cell>
          <cell r="J479" t="str">
            <v xml:space="preserve">                  per</v>
          </cell>
          <cell r="K479" t="str">
            <v>M'</v>
          </cell>
        </row>
        <row r="482">
          <cell r="A482" t="str">
            <v>ANALISA HARGA SATUAN</v>
          </cell>
          <cell r="L482" t="str">
            <v>KODE</v>
          </cell>
        </row>
        <row r="483">
          <cell r="A483" t="str">
            <v>PEMANCANGAN TIANG PANCANG BETON</v>
          </cell>
        </row>
        <row r="484">
          <cell r="A484" t="str">
            <v>(MENGGUNAKAN BURUH)</v>
          </cell>
          <cell r="L484" t="str">
            <v>Supl XIII</v>
          </cell>
        </row>
        <row r="486">
          <cell r="A486" t="str">
            <v xml:space="preserve"> PROPINSI            :</v>
          </cell>
          <cell r="C486" t="str">
            <v>LAMPUNG</v>
          </cell>
          <cell r="E486" t="str">
            <v>KODE</v>
          </cell>
          <cell r="F486" t="str">
            <v xml:space="preserve">KOTA </v>
          </cell>
          <cell r="H486" t="str">
            <v>KODE</v>
          </cell>
          <cell r="I486" t="str">
            <v xml:space="preserve"> DISIAPKAN OLEH :</v>
          </cell>
          <cell r="K486" t="str">
            <v>TANGGAL</v>
          </cell>
        </row>
        <row r="487">
          <cell r="E487" t="str">
            <v>[071]</v>
          </cell>
          <cell r="F487" t="str">
            <v>BANDAR LAMPUNG</v>
          </cell>
          <cell r="H487" t="str">
            <v>[018]</v>
          </cell>
          <cell r="I487" t="str">
            <v>CV.PUTRA SILIWANGI JAYA</v>
          </cell>
          <cell r="K487" t="str">
            <v>05 Agustus 2005</v>
          </cell>
        </row>
        <row r="490">
          <cell r="A490" t="str">
            <v xml:space="preserve"> URAIAN</v>
          </cell>
          <cell r="F490" t="str">
            <v xml:space="preserve"> ANGGAPAN / ASUMSI</v>
          </cell>
        </row>
        <row r="491">
          <cell r="A491" t="str">
            <v xml:space="preserve"> 1.</v>
          </cell>
          <cell r="B491" t="str">
            <v>Tiang Pancang Telah tersedia dilokasi</v>
          </cell>
          <cell r="F491" t="str">
            <v xml:space="preserve"> 1. Pemancangan dilakukan secara mekenik</v>
          </cell>
        </row>
        <row r="492">
          <cell r="A492" t="str">
            <v>2.</v>
          </cell>
          <cell r="B492" t="str">
            <v xml:space="preserve">Lokasi telah siap untuk diadakan </v>
          </cell>
          <cell r="F492" t="str">
            <v xml:space="preserve"> 2. Mendirikan tiang dengan menggunakan crane</v>
          </cell>
        </row>
        <row r="493">
          <cell r="B493" t="str">
            <v>pemancangan</v>
          </cell>
          <cell r="F493" t="str">
            <v xml:space="preserve"> 3. Diameter tiang digunakan sesuai kebutuhan</v>
          </cell>
        </row>
        <row r="494">
          <cell r="A494" t="str">
            <v>3.</v>
          </cell>
          <cell r="B494" t="str">
            <v>Tiang pancang telah berada disekitar titik</v>
          </cell>
          <cell r="F494" t="str">
            <v xml:space="preserve"> 4. Pemancangan tiang menggunakan Pile Driver Hammer</v>
          </cell>
        </row>
        <row r="495">
          <cell r="B495" t="str">
            <v>pemancangan</v>
          </cell>
          <cell r="F495" t="str">
            <v xml:space="preserve"> 5. Penyambungan tiang menggunakan las titik</v>
          </cell>
        </row>
        <row r="496">
          <cell r="F496" t="str">
            <v xml:space="preserve"> 6. Kapasitas pemancangan = 10 m perhari</v>
          </cell>
        </row>
        <row r="503">
          <cell r="B503" t="str">
            <v>PEKERJA</v>
          </cell>
          <cell r="E503" t="str">
            <v>JUMLAH</v>
          </cell>
          <cell r="F503" t="str">
            <v>HARI</v>
          </cell>
          <cell r="G503" t="str">
            <v>KODE</v>
          </cell>
          <cell r="H503" t="str">
            <v>TOTAL VOL</v>
          </cell>
          <cell r="I503" t="str">
            <v>UPAH</v>
          </cell>
          <cell r="J503" t="str">
            <v>BIAYA</v>
          </cell>
          <cell r="K503" t="str">
            <v>SUB TOTAL</v>
          </cell>
        </row>
        <row r="504">
          <cell r="E504" t="str">
            <v>ORANG</v>
          </cell>
          <cell r="H504" t="str">
            <v>(Orang-hari)</v>
          </cell>
          <cell r="I504" t="str">
            <v>(Rp/Org/Hari)</v>
          </cell>
          <cell r="J504" t="str">
            <v>(Rp)</v>
          </cell>
          <cell r="K504" t="str">
            <v>(Rp)</v>
          </cell>
        </row>
        <row r="506">
          <cell r="A506" t="str">
            <v>P</v>
          </cell>
          <cell r="B506" t="str">
            <v xml:space="preserve"> Buruh tak terampil</v>
          </cell>
          <cell r="E506">
            <v>10</v>
          </cell>
          <cell r="F506">
            <v>1</v>
          </cell>
          <cell r="G506" t="str">
            <v>L 101</v>
          </cell>
          <cell r="H506">
            <v>10</v>
          </cell>
          <cell r="I506">
            <v>21800</v>
          </cell>
          <cell r="J506">
            <v>218000</v>
          </cell>
        </row>
        <row r="507">
          <cell r="A507" t="str">
            <v>E</v>
          </cell>
          <cell r="B507" t="str">
            <v xml:space="preserve"> Mandor</v>
          </cell>
          <cell r="E507">
            <v>1</v>
          </cell>
          <cell r="F507">
            <v>1</v>
          </cell>
          <cell r="G507" t="str">
            <v>L 061</v>
          </cell>
          <cell r="H507">
            <v>1</v>
          </cell>
          <cell r="I507">
            <v>34400</v>
          </cell>
          <cell r="J507">
            <v>34400</v>
          </cell>
        </row>
        <row r="508">
          <cell r="A508" t="str">
            <v>K</v>
          </cell>
          <cell r="B508" t="str">
            <v xml:space="preserve"> Kepala Tukang</v>
          </cell>
          <cell r="E508">
            <v>2</v>
          </cell>
          <cell r="F508">
            <v>1</v>
          </cell>
          <cell r="G508" t="str">
            <v>L 073</v>
          </cell>
          <cell r="H508">
            <v>2</v>
          </cell>
          <cell r="I508">
            <v>34400</v>
          </cell>
          <cell r="J508">
            <v>68800</v>
          </cell>
        </row>
        <row r="509">
          <cell r="A509" t="str">
            <v>E</v>
          </cell>
          <cell r="B509" t="str">
            <v xml:space="preserve"> Buruh terampil</v>
          </cell>
          <cell r="E509">
            <v>4</v>
          </cell>
          <cell r="F509">
            <v>1</v>
          </cell>
          <cell r="G509" t="str">
            <v>L 106</v>
          </cell>
          <cell r="H509">
            <v>4</v>
          </cell>
          <cell r="I509">
            <v>24800</v>
          </cell>
          <cell r="J509">
            <v>99200</v>
          </cell>
        </row>
        <row r="510">
          <cell r="A510" t="str">
            <v>R</v>
          </cell>
        </row>
        <row r="511">
          <cell r="A511" t="str">
            <v>J</v>
          </cell>
        </row>
        <row r="512">
          <cell r="A512" t="str">
            <v>A</v>
          </cell>
        </row>
        <row r="520">
          <cell r="D520" t="str">
            <v xml:space="preserve"> JUMLAH BIAYA UNTUK PEKERJA</v>
          </cell>
          <cell r="L520">
            <v>420400</v>
          </cell>
        </row>
        <row r="521">
          <cell r="B521" t="str">
            <v>MATERIAL</v>
          </cell>
          <cell r="F521" t="str">
            <v>SATUAN</v>
          </cell>
          <cell r="G521" t="str">
            <v>KODE</v>
          </cell>
          <cell r="H521" t="str">
            <v>TOTAL VOL</v>
          </cell>
          <cell r="I521" t="str">
            <v>HARGA SATUAN</v>
          </cell>
          <cell r="J521" t="str">
            <v>BIAYA</v>
          </cell>
          <cell r="K521" t="str">
            <v>SUB TOTAL</v>
          </cell>
        </row>
        <row r="522">
          <cell r="I522" t="str">
            <v>(Rp/Satuan)</v>
          </cell>
          <cell r="J522" t="str">
            <v>(Rp)</v>
          </cell>
          <cell r="K522" t="str">
            <v>(Rp)</v>
          </cell>
        </row>
        <row r="524">
          <cell r="A524" t="str">
            <v>M</v>
          </cell>
        </row>
        <row r="525">
          <cell r="A525" t="str">
            <v>A</v>
          </cell>
        </row>
        <row r="526">
          <cell r="A526" t="str">
            <v>T</v>
          </cell>
          <cell r="B526" t="str">
            <v>Alat bantu ( Set @ 3 alat )</v>
          </cell>
          <cell r="F526" t="str">
            <v>set</v>
          </cell>
          <cell r="G526" t="str">
            <v>M 170</v>
          </cell>
          <cell r="H526">
            <v>1</v>
          </cell>
          <cell r="I526">
            <v>49935</v>
          </cell>
          <cell r="J526">
            <v>49935</v>
          </cell>
        </row>
        <row r="527">
          <cell r="A527" t="str">
            <v>E</v>
          </cell>
        </row>
        <row r="528">
          <cell r="A528" t="str">
            <v>R</v>
          </cell>
        </row>
        <row r="529">
          <cell r="A529" t="str">
            <v>I</v>
          </cell>
        </row>
        <row r="530">
          <cell r="A530" t="str">
            <v>A</v>
          </cell>
        </row>
        <row r="531">
          <cell r="A531" t="str">
            <v>L</v>
          </cell>
        </row>
        <row r="533">
          <cell r="E533" t="str">
            <v/>
          </cell>
        </row>
        <row r="534">
          <cell r="E534" t="str">
            <v/>
          </cell>
        </row>
        <row r="535">
          <cell r="E535" t="str">
            <v/>
          </cell>
        </row>
        <row r="536">
          <cell r="E536" t="str">
            <v/>
          </cell>
        </row>
        <row r="538">
          <cell r="D538" t="str">
            <v xml:space="preserve"> JUMLAH BIAYA UNTUK MATERIAL</v>
          </cell>
          <cell r="L538">
            <v>49935</v>
          </cell>
        </row>
        <row r="539">
          <cell r="B539" t="str">
            <v>PERALATAN</v>
          </cell>
          <cell r="E539" t="str">
            <v>JUMLAH</v>
          </cell>
          <cell r="F539" t="str">
            <v xml:space="preserve">HARI </v>
          </cell>
          <cell r="G539" t="str">
            <v>KODE</v>
          </cell>
          <cell r="H539" t="str">
            <v>JAM KERJA</v>
          </cell>
          <cell r="I539" t="str">
            <v>HARGA</v>
          </cell>
          <cell r="J539" t="str">
            <v>BIAYA</v>
          </cell>
          <cell r="K539" t="str">
            <v>SUB TOTAL</v>
          </cell>
        </row>
        <row r="540">
          <cell r="E540" t="str">
            <v>ALAT</v>
          </cell>
          <cell r="F540" t="str">
            <v>KERJA</v>
          </cell>
          <cell r="I540" t="str">
            <v>(Rp/Jam)</v>
          </cell>
          <cell r="J540" t="str">
            <v>(Rp)</v>
          </cell>
          <cell r="K540" t="str">
            <v>(Rp)</v>
          </cell>
        </row>
        <row r="542">
          <cell r="A542" t="str">
            <v>P</v>
          </cell>
          <cell r="B542" t="str">
            <v xml:space="preserve"> Crane on truck</v>
          </cell>
          <cell r="E542">
            <v>1</v>
          </cell>
          <cell r="F542">
            <v>1</v>
          </cell>
          <cell r="G542" t="str">
            <v>E 042 a</v>
          </cell>
          <cell r="H542">
            <v>4.32</v>
          </cell>
          <cell r="I542">
            <v>249600</v>
          </cell>
          <cell r="J542">
            <v>1078272</v>
          </cell>
        </row>
        <row r="543">
          <cell r="A543" t="str">
            <v>E</v>
          </cell>
        </row>
        <row r="544">
          <cell r="A544" t="str">
            <v>R</v>
          </cell>
          <cell r="B544" t="str">
            <v xml:space="preserve"> Pile Driver Hammer</v>
          </cell>
          <cell r="E544">
            <v>1</v>
          </cell>
          <cell r="F544">
            <v>1</v>
          </cell>
          <cell r="G544" t="str">
            <v>E 042 b</v>
          </cell>
          <cell r="H544">
            <v>2.86</v>
          </cell>
          <cell r="I544">
            <v>149760</v>
          </cell>
          <cell r="J544">
            <v>428313.59999999998</v>
          </cell>
        </row>
        <row r="545">
          <cell r="A545" t="str">
            <v>A</v>
          </cell>
        </row>
        <row r="546">
          <cell r="A546" t="str">
            <v>L</v>
          </cell>
        </row>
        <row r="547">
          <cell r="A547" t="str">
            <v>A</v>
          </cell>
        </row>
        <row r="548">
          <cell r="A548" t="str">
            <v>T</v>
          </cell>
        </row>
        <row r="549">
          <cell r="A549" t="str">
            <v>A</v>
          </cell>
        </row>
        <row r="550">
          <cell r="A550" t="str">
            <v>N</v>
          </cell>
        </row>
        <row r="556">
          <cell r="D556" t="str">
            <v xml:space="preserve"> JUMLAH BIAYA UNTUK PERALATAN</v>
          </cell>
          <cell r="L556">
            <v>1506585.6000000001</v>
          </cell>
        </row>
        <row r="557">
          <cell r="J557" t="str">
            <v xml:space="preserve"> T O T A L (Rp)</v>
          </cell>
          <cell r="L557">
            <v>1976920.6</v>
          </cell>
        </row>
        <row r="559">
          <cell r="B559" t="str">
            <v>VOLUME  :</v>
          </cell>
          <cell r="C559">
            <v>10</v>
          </cell>
          <cell r="E559" t="str">
            <v>SATUAN  :</v>
          </cell>
          <cell r="F559" t="str">
            <v>M '</v>
          </cell>
          <cell r="H559" t="str">
            <v>HARGA SATUAN  :</v>
          </cell>
          <cell r="I559">
            <v>197692.06</v>
          </cell>
          <cell r="J559" t="str">
            <v xml:space="preserve">                  per</v>
          </cell>
          <cell r="K559" t="str">
            <v>M '</v>
          </cell>
        </row>
        <row r="562">
          <cell r="A562" t="str">
            <v>ANALISA HARGA SATUAN</v>
          </cell>
          <cell r="L562" t="str">
            <v>KODE</v>
          </cell>
        </row>
        <row r="563">
          <cell r="A563" t="str">
            <v>BETON STRUKTUR TAK BERTULANG : 1 : 3 : 6</v>
          </cell>
        </row>
        <row r="564">
          <cell r="A564" t="str">
            <v>(MENGGUNAKAN BURUH)</v>
          </cell>
          <cell r="L564" t="str">
            <v>G.44</v>
          </cell>
        </row>
        <row r="566">
          <cell r="A566" t="str">
            <v xml:space="preserve"> PROPINSI            :</v>
          </cell>
          <cell r="C566" t="str">
            <v>LAMPUNG</v>
          </cell>
          <cell r="E566" t="str">
            <v>KODE</v>
          </cell>
          <cell r="F566" t="str">
            <v xml:space="preserve">KOTA </v>
          </cell>
          <cell r="H566" t="str">
            <v>KODE</v>
          </cell>
          <cell r="I566" t="str">
            <v xml:space="preserve"> DISIAPKAN OLEH :</v>
          </cell>
          <cell r="K566" t="str">
            <v>TANGGAL</v>
          </cell>
        </row>
        <row r="567">
          <cell r="E567" t="str">
            <v>[071]</v>
          </cell>
          <cell r="F567" t="str">
            <v>BANDAR LAMPUNG</v>
          </cell>
          <cell r="H567" t="str">
            <v>[018]</v>
          </cell>
          <cell r="I567" t="str">
            <v>CV.PUTRA SILIWANGI JAYA</v>
          </cell>
          <cell r="K567" t="str">
            <v>05 Agustus 2005</v>
          </cell>
        </row>
        <row r="570">
          <cell r="A570" t="str">
            <v xml:space="preserve"> URAIAN</v>
          </cell>
          <cell r="F570" t="str">
            <v xml:space="preserve"> ANGGAPAN / ASUMSI</v>
          </cell>
        </row>
        <row r="571">
          <cell r="A571" t="str">
            <v xml:space="preserve"> 1.</v>
          </cell>
          <cell r="B571" t="str">
            <v xml:space="preserve">Pemasok mengirim material </v>
          </cell>
          <cell r="F571" t="str">
            <v xml:space="preserve"> 1. Bahan-bahan dasar dikirim ke lokasi pekerjaan oleh pemasok</v>
          </cell>
        </row>
        <row r="572">
          <cell r="A572" t="str">
            <v xml:space="preserve"> 2.</v>
          </cell>
          <cell r="B572" t="str">
            <v>Acuan dipasang</v>
          </cell>
          <cell r="F572" t="str">
            <v xml:space="preserve"> 2. Dipakai agregat pecah dan tersaring yang termurah</v>
          </cell>
        </row>
        <row r="573">
          <cell r="A573" t="str">
            <v xml:space="preserve"> 3.</v>
          </cell>
          <cell r="B573" t="str">
            <v>Beton diaduk di lokasi pekerjaan</v>
          </cell>
          <cell r="F573" t="str">
            <v xml:space="preserve"> 3. Dicor 6,0 m3/hari dengan 50 adukan /6 jam/hari</v>
          </cell>
        </row>
        <row r="574">
          <cell r="A574" t="str">
            <v xml:space="preserve"> 4.</v>
          </cell>
          <cell r="B574" t="str">
            <v>Beton dicor dan digetar sampai padat</v>
          </cell>
          <cell r="F574" t="str">
            <v xml:space="preserve"> 4. Adukan 1 Pc : 3 Ps : 6 Kr </v>
          </cell>
        </row>
        <row r="575">
          <cell r="F575" t="str">
            <v xml:space="preserve"> 5. Tidak termasuk acuan dan tulangan besi beton yang sudah dipasang</v>
          </cell>
        </row>
        <row r="576">
          <cell r="F576" t="str">
            <v xml:space="preserve"> 6. Untuk Pekerjaan 100 m3/hari</v>
          </cell>
        </row>
        <row r="584">
          <cell r="F584" t="str">
            <v/>
          </cell>
        </row>
        <row r="585">
          <cell r="B585" t="str">
            <v>PEKERJA</v>
          </cell>
          <cell r="E585" t="str">
            <v>JUMLAH</v>
          </cell>
          <cell r="F585" t="str">
            <v>HARI</v>
          </cell>
          <cell r="G585" t="str">
            <v>KODE</v>
          </cell>
          <cell r="H585" t="str">
            <v>TOTAL VOL</v>
          </cell>
          <cell r="I585" t="str">
            <v>UPAH</v>
          </cell>
          <cell r="J585" t="str">
            <v>BIAYA</v>
          </cell>
          <cell r="K585" t="str">
            <v>SUB TOTAL</v>
          </cell>
        </row>
        <row r="586">
          <cell r="E586" t="str">
            <v>ORANG</v>
          </cell>
          <cell r="H586" t="str">
            <v>(Orang-hari)</v>
          </cell>
          <cell r="I586" t="str">
            <v>(Rp/Org/Hari)</v>
          </cell>
          <cell r="J586" t="str">
            <v>(Rp)</v>
          </cell>
          <cell r="K586" t="str">
            <v>(Rp)</v>
          </cell>
        </row>
        <row r="589">
          <cell r="A589" t="str">
            <v>P</v>
          </cell>
          <cell r="B589" t="str">
            <v xml:space="preserve"> Buruh tak terampil</v>
          </cell>
          <cell r="E589">
            <v>600</v>
          </cell>
          <cell r="F589">
            <v>1</v>
          </cell>
          <cell r="G589" t="str">
            <v>L 101</v>
          </cell>
          <cell r="H589">
            <v>600</v>
          </cell>
          <cell r="I589">
            <v>21800</v>
          </cell>
          <cell r="J589">
            <v>13080000</v>
          </cell>
        </row>
        <row r="590">
          <cell r="A590" t="str">
            <v>E</v>
          </cell>
          <cell r="B590" t="str">
            <v xml:space="preserve"> Mandor</v>
          </cell>
          <cell r="E590">
            <v>30</v>
          </cell>
          <cell r="F590">
            <v>1</v>
          </cell>
          <cell r="G590" t="str">
            <v>L 061</v>
          </cell>
          <cell r="H590">
            <v>30</v>
          </cell>
          <cell r="I590">
            <v>34400</v>
          </cell>
          <cell r="J590">
            <v>1032000</v>
          </cell>
        </row>
        <row r="591">
          <cell r="A591" t="str">
            <v>K</v>
          </cell>
          <cell r="B591" t="str">
            <v xml:space="preserve"> Buruh terampil</v>
          </cell>
          <cell r="E591">
            <v>50</v>
          </cell>
          <cell r="F591">
            <v>1</v>
          </cell>
          <cell r="G591" t="str">
            <v>L 106</v>
          </cell>
          <cell r="H591">
            <v>50</v>
          </cell>
          <cell r="I591">
            <v>24800</v>
          </cell>
          <cell r="J591">
            <v>1240000</v>
          </cell>
        </row>
        <row r="592">
          <cell r="A592" t="str">
            <v>E</v>
          </cell>
          <cell r="B592" t="str">
            <v xml:space="preserve"> Kepala Tukang</v>
          </cell>
          <cell r="E592">
            <v>5</v>
          </cell>
          <cell r="F592">
            <v>1</v>
          </cell>
          <cell r="G592" t="str">
            <v>L 073</v>
          </cell>
          <cell r="H592">
            <v>5</v>
          </cell>
          <cell r="I592">
            <v>34400</v>
          </cell>
          <cell r="J592">
            <v>172000</v>
          </cell>
        </row>
        <row r="593">
          <cell r="A593" t="str">
            <v>R</v>
          </cell>
        </row>
        <row r="594">
          <cell r="A594" t="str">
            <v>J</v>
          </cell>
        </row>
        <row r="595">
          <cell r="A595" t="str">
            <v>A</v>
          </cell>
        </row>
        <row r="605">
          <cell r="D605" t="str">
            <v xml:space="preserve"> JUMLAH BIAYA UNTUK PEKERJA</v>
          </cell>
          <cell r="L605">
            <v>15524000</v>
          </cell>
        </row>
        <row r="606">
          <cell r="B606" t="str">
            <v>MATERIAL</v>
          </cell>
          <cell r="F606" t="str">
            <v>SATUAN</v>
          </cell>
          <cell r="G606" t="str">
            <v>KODE</v>
          </cell>
          <cell r="H606" t="str">
            <v>TOTAL VOL</v>
          </cell>
          <cell r="I606" t="str">
            <v>HARGA SATUAN</v>
          </cell>
          <cell r="J606" t="str">
            <v>BIAYA</v>
          </cell>
          <cell r="K606" t="str">
            <v>SUB TOTAL</v>
          </cell>
        </row>
        <row r="607">
          <cell r="I607" t="str">
            <v>(Rp)</v>
          </cell>
          <cell r="J607" t="str">
            <v>(Rp)</v>
          </cell>
          <cell r="K607" t="str">
            <v>(Rp)</v>
          </cell>
        </row>
        <row r="608">
          <cell r="A608" t="str">
            <v/>
          </cell>
        </row>
        <row r="609">
          <cell r="A609" t="str">
            <v>M</v>
          </cell>
          <cell r="B609" t="str">
            <v>Pasir ayak untuk beton</v>
          </cell>
          <cell r="F609" t="str">
            <v>m3</v>
          </cell>
          <cell r="G609" t="str">
            <v>M041</v>
          </cell>
          <cell r="H609">
            <v>50</v>
          </cell>
          <cell r="I609">
            <v>69210</v>
          </cell>
          <cell r="J609">
            <v>3460500</v>
          </cell>
        </row>
        <row r="610">
          <cell r="A610" t="str">
            <v>A</v>
          </cell>
          <cell r="B610" t="str">
            <v>Semen</v>
          </cell>
          <cell r="F610" t="str">
            <v>50 Kg</v>
          </cell>
          <cell r="G610" t="str">
            <v>M080</v>
          </cell>
          <cell r="H610">
            <v>423.64</v>
          </cell>
          <cell r="I610">
            <v>30960</v>
          </cell>
          <cell r="J610">
            <v>13115894.4</v>
          </cell>
        </row>
        <row r="611">
          <cell r="A611" t="str">
            <v>E</v>
          </cell>
          <cell r="B611" t="str">
            <v xml:space="preserve"> Batu Pecah</v>
          </cell>
          <cell r="E611" t="str">
            <v/>
          </cell>
          <cell r="F611" t="str">
            <v>m3</v>
          </cell>
          <cell r="G611" t="str">
            <v>M025</v>
          </cell>
          <cell r="H611">
            <v>100</v>
          </cell>
          <cell r="I611">
            <v>129800</v>
          </cell>
          <cell r="J611">
            <v>12980000</v>
          </cell>
        </row>
        <row r="612">
          <cell r="A612" t="str">
            <v>R</v>
          </cell>
        </row>
        <row r="613">
          <cell r="A613" t="str">
            <v>I</v>
          </cell>
        </row>
        <row r="614">
          <cell r="A614" t="str">
            <v>A</v>
          </cell>
        </row>
        <row r="615">
          <cell r="A615" t="str">
            <v>L</v>
          </cell>
        </row>
        <row r="618">
          <cell r="B618" t="str">
            <v/>
          </cell>
          <cell r="E618" t="str">
            <v/>
          </cell>
          <cell r="F618" t="str">
            <v/>
          </cell>
          <cell r="G618" t="str">
            <v/>
          </cell>
          <cell r="H618" t="str">
            <v/>
          </cell>
          <cell r="I618" t="str">
            <v/>
          </cell>
        </row>
        <row r="619">
          <cell r="B619" t="str">
            <v/>
          </cell>
          <cell r="E619" t="str">
            <v/>
          </cell>
          <cell r="F619" t="str">
            <v/>
          </cell>
          <cell r="G619" t="str">
            <v/>
          </cell>
          <cell r="H619" t="str">
            <v/>
          </cell>
          <cell r="I619" t="str">
            <v/>
          </cell>
        </row>
        <row r="620">
          <cell r="A620" t="str">
            <v/>
          </cell>
        </row>
        <row r="621">
          <cell r="D621" t="str">
            <v xml:space="preserve"> JUMLAH BIAYA UNTUK MATERIAL</v>
          </cell>
          <cell r="L621">
            <v>29556394.399999999</v>
          </cell>
        </row>
        <row r="622">
          <cell r="B622" t="str">
            <v>PERALATAN</v>
          </cell>
          <cell r="E622" t="str">
            <v>JUMLAH</v>
          </cell>
          <cell r="F622" t="str">
            <v xml:space="preserve">HARI </v>
          </cell>
          <cell r="G622" t="str">
            <v>KODE</v>
          </cell>
          <cell r="H622" t="str">
            <v>JAM KERJA</v>
          </cell>
          <cell r="I622" t="str">
            <v>HARGA</v>
          </cell>
          <cell r="J622" t="str">
            <v>BIAYA</v>
          </cell>
          <cell r="K622" t="str">
            <v>SUB TOTAL</v>
          </cell>
        </row>
        <row r="623">
          <cell r="E623" t="str">
            <v>ALAT</v>
          </cell>
          <cell r="F623" t="str">
            <v>KERJA</v>
          </cell>
          <cell r="I623" t="str">
            <v>(Rp/Jam)</v>
          </cell>
          <cell r="J623" t="str">
            <v>(Rp)</v>
          </cell>
          <cell r="K623" t="str">
            <v>(Rp)</v>
          </cell>
        </row>
        <row r="625">
          <cell r="A625" t="str">
            <v>P</v>
          </cell>
        </row>
        <row r="626">
          <cell r="A626" t="str">
            <v>E</v>
          </cell>
        </row>
        <row r="627">
          <cell r="A627" t="str">
            <v>R</v>
          </cell>
        </row>
        <row r="628">
          <cell r="A628" t="str">
            <v>A</v>
          </cell>
        </row>
        <row r="629">
          <cell r="A629" t="str">
            <v>L</v>
          </cell>
        </row>
        <row r="630">
          <cell r="A630" t="str">
            <v>A</v>
          </cell>
        </row>
        <row r="631">
          <cell r="A631" t="str">
            <v>T</v>
          </cell>
        </row>
        <row r="632">
          <cell r="A632" t="str">
            <v>A</v>
          </cell>
        </row>
        <row r="633">
          <cell r="A633" t="str">
            <v>N</v>
          </cell>
        </row>
        <row r="638">
          <cell r="D638" t="str">
            <v xml:space="preserve"> JUMLAH BIAYA UNTUK PERALATAN</v>
          </cell>
        </row>
        <row r="639">
          <cell r="J639" t="str">
            <v xml:space="preserve"> T O T A L (Rp)</v>
          </cell>
          <cell r="L639">
            <v>45080394</v>
          </cell>
        </row>
        <row r="641">
          <cell r="B641" t="str">
            <v>VOLUME  :</v>
          </cell>
          <cell r="C641">
            <v>100</v>
          </cell>
          <cell r="E641" t="str">
            <v>SATUAN  :</v>
          </cell>
          <cell r="F641" t="str">
            <v>M3</v>
          </cell>
          <cell r="H641" t="str">
            <v>HARGA SATUAN  :</v>
          </cell>
          <cell r="I641">
            <v>450803.94</v>
          </cell>
          <cell r="J641" t="str">
            <v xml:space="preserve">                  per</v>
          </cell>
          <cell r="K641" t="str">
            <v>M3</v>
          </cell>
        </row>
        <row r="644">
          <cell r="A644" t="str">
            <v>ANALISA HARGA SATUAN</v>
          </cell>
          <cell r="L644" t="str">
            <v>KODE</v>
          </cell>
        </row>
        <row r="645">
          <cell r="A645" t="str">
            <v xml:space="preserve">PEMBUATAN  CINCIN SUMURAN DIAMETER 300 Cm </v>
          </cell>
        </row>
        <row r="646">
          <cell r="A646" t="str">
            <v>(MENGGUNAKAN BURUH)</v>
          </cell>
          <cell r="L646" t="str">
            <v>Supl. VI</v>
          </cell>
        </row>
        <row r="648">
          <cell r="A648" t="str">
            <v xml:space="preserve"> PROPINSI            :</v>
          </cell>
          <cell r="C648" t="str">
            <v>LAMPUNG</v>
          </cell>
          <cell r="E648" t="str">
            <v>KODE</v>
          </cell>
          <cell r="F648" t="str">
            <v xml:space="preserve">KOTA </v>
          </cell>
          <cell r="H648" t="str">
            <v>KODE</v>
          </cell>
          <cell r="I648" t="str">
            <v xml:space="preserve"> DISIAPKAN OLEH :</v>
          </cell>
          <cell r="K648" t="str">
            <v>TANGGAL</v>
          </cell>
        </row>
        <row r="649">
          <cell r="E649" t="str">
            <v>[071]</v>
          </cell>
          <cell r="F649" t="str">
            <v>BANDAR LAMPUNG</v>
          </cell>
          <cell r="H649" t="str">
            <v>[018]</v>
          </cell>
          <cell r="I649" t="str">
            <v>CV.PUTRA SILIWANGI JAYA</v>
          </cell>
          <cell r="K649" t="str">
            <v>05 Agustus 2005</v>
          </cell>
        </row>
        <row r="652">
          <cell r="A652" t="str">
            <v xml:space="preserve"> URAIAN</v>
          </cell>
          <cell r="F652" t="str">
            <v xml:space="preserve"> ANGGAPAN / ASUMSI</v>
          </cell>
        </row>
        <row r="653">
          <cell r="A653" t="str">
            <v xml:space="preserve"> 1.</v>
          </cell>
          <cell r="B653" t="str">
            <v>Acuan dibersihkan dan dilapisi oli</v>
          </cell>
          <cell r="F653" t="str">
            <v xml:space="preserve"> 1. Beton K225 diaduk di lokasi pekerjaan (54 adukan perhari @ 114 liter peradukan)</v>
          </cell>
        </row>
        <row r="654">
          <cell r="A654" t="str">
            <v xml:space="preserve"> 2.</v>
          </cell>
          <cell r="B654" t="str">
            <v>Jaringan tulangan beton dibuat</v>
          </cell>
          <cell r="F654" t="str">
            <v xml:space="preserve"> 2. Dicor kira-kira 6 m3 perhari (Terbuang 3%)</v>
          </cell>
        </row>
        <row r="655">
          <cell r="A655" t="str">
            <v xml:space="preserve"> 3. </v>
          </cell>
          <cell r="B655" t="str">
            <v>Acuan dirakit melingkari jaringan tulang beton</v>
          </cell>
          <cell r="F655" t="str">
            <v xml:space="preserve"> 3. Diameter dalam pipa 240 cm, luar 300 cm, tebal 20 cm dan panjang 1 m</v>
          </cell>
        </row>
        <row r="656">
          <cell r="A656" t="str">
            <v xml:space="preserve"> 4. </v>
          </cell>
          <cell r="B656" t="str">
            <v>Adukan beton di cor kedalam acuan</v>
          </cell>
          <cell r="F656" t="str">
            <v xml:space="preserve"> 4. Tulangan berlapis dua : 192.8 Kg/meter, pipa 50 Kg/Orang/hari (terbuang 9 %)</v>
          </cell>
        </row>
        <row r="657">
          <cell r="B657" t="str">
            <v>dan digetar sampai padat</v>
          </cell>
          <cell r="F657" t="str">
            <v xml:space="preserve"> 5. Buka dan bersihkan acuan 11 m/kelompok/hari; 4 kelompok buruh masing-masing 2 orang</v>
          </cell>
        </row>
        <row r="658">
          <cell r="A658" t="str">
            <v xml:space="preserve"> 5. </v>
          </cell>
          <cell r="B658" t="str">
            <v>Membuka acuan setelah beton cukup kuat</v>
          </cell>
          <cell r="F658" t="str">
            <v xml:space="preserve"> 6. Berat pipa jadi yang masing-masing kira-kira 350 Kg</v>
          </cell>
        </row>
        <row r="659">
          <cell r="A659" t="str">
            <v xml:space="preserve"> 6.</v>
          </cell>
          <cell r="B659" t="str">
            <v>Cincin diturunkan dengan tenaga manusia</v>
          </cell>
          <cell r="F659" t="str">
            <v xml:space="preserve"> 7. Umur acuan dari baja; 3 Tahun atau 900 pemakaian masing-masing 165 Kg/acuan </v>
          </cell>
        </row>
        <row r="660">
          <cell r="F660" t="str">
            <v xml:space="preserve"> 8. Sesuai peraturan Beton bertulang Indonesia (PBI 1971 N.1.2.)</v>
          </cell>
        </row>
        <row r="663">
          <cell r="B663" t="str">
            <v>PEKERJA</v>
          </cell>
          <cell r="E663" t="str">
            <v>JUMLAH</v>
          </cell>
          <cell r="F663" t="str">
            <v>HARI</v>
          </cell>
          <cell r="G663" t="str">
            <v>KODE</v>
          </cell>
          <cell r="H663" t="str">
            <v>TOTAL VOL</v>
          </cell>
          <cell r="I663" t="str">
            <v>UPAH</v>
          </cell>
          <cell r="J663" t="str">
            <v>BIAYA</v>
          </cell>
          <cell r="K663" t="str">
            <v>SUB TOTAL</v>
          </cell>
        </row>
        <row r="664">
          <cell r="E664" t="str">
            <v>ORANG</v>
          </cell>
          <cell r="H664" t="str">
            <v>(Orang-hari)</v>
          </cell>
          <cell r="I664" t="str">
            <v>(Rp/Org/Hari)</v>
          </cell>
          <cell r="J664" t="str">
            <v>(Rp)</v>
          </cell>
          <cell r="K664" t="str">
            <v>(Rp)</v>
          </cell>
        </row>
        <row r="667">
          <cell r="A667" t="str">
            <v>P</v>
          </cell>
          <cell r="B667" t="str">
            <v xml:space="preserve"> Buruh tak terampil</v>
          </cell>
          <cell r="E667">
            <v>8</v>
          </cell>
          <cell r="F667">
            <v>1</v>
          </cell>
          <cell r="G667" t="str">
            <v>L 101</v>
          </cell>
          <cell r="H667">
            <v>8</v>
          </cell>
          <cell r="I667">
            <v>21800</v>
          </cell>
          <cell r="J667">
            <v>174400</v>
          </cell>
        </row>
        <row r="668">
          <cell r="A668" t="str">
            <v>E</v>
          </cell>
          <cell r="B668" t="str">
            <v xml:space="preserve"> Mandor</v>
          </cell>
          <cell r="E668">
            <v>1</v>
          </cell>
          <cell r="F668">
            <v>1</v>
          </cell>
          <cell r="G668" t="str">
            <v>L 061</v>
          </cell>
          <cell r="H668">
            <v>1</v>
          </cell>
          <cell r="I668">
            <v>34400</v>
          </cell>
          <cell r="J668">
            <v>34400</v>
          </cell>
        </row>
        <row r="669">
          <cell r="A669" t="str">
            <v>K</v>
          </cell>
          <cell r="B669" t="str">
            <v xml:space="preserve"> Operator terampil</v>
          </cell>
          <cell r="E669">
            <v>1</v>
          </cell>
          <cell r="F669">
            <v>1</v>
          </cell>
          <cell r="G669" t="str">
            <v>L 081</v>
          </cell>
          <cell r="H669">
            <v>1</v>
          </cell>
          <cell r="I669">
            <v>34400</v>
          </cell>
          <cell r="J669">
            <v>34400</v>
          </cell>
        </row>
        <row r="670">
          <cell r="A670" t="str">
            <v>E</v>
          </cell>
          <cell r="B670" t="str">
            <v xml:space="preserve"> Buruh terampil</v>
          </cell>
          <cell r="E670">
            <v>7</v>
          </cell>
          <cell r="F670">
            <v>1</v>
          </cell>
          <cell r="G670" t="str">
            <v>L 106</v>
          </cell>
          <cell r="H670">
            <v>7</v>
          </cell>
          <cell r="I670">
            <v>24800</v>
          </cell>
          <cell r="J670">
            <v>173600</v>
          </cell>
        </row>
        <row r="671">
          <cell r="A671" t="str">
            <v>R</v>
          </cell>
        </row>
        <row r="672">
          <cell r="A672" t="str">
            <v>J</v>
          </cell>
        </row>
        <row r="673">
          <cell r="A673" t="str">
            <v>A</v>
          </cell>
        </row>
        <row r="682">
          <cell r="D682" t="str">
            <v xml:space="preserve"> JUMLAH BIAYA UNTUK PEKERJA</v>
          </cell>
          <cell r="J682" t="str">
            <v>PEKERJA (I+II)</v>
          </cell>
          <cell r="L682">
            <v>416800</v>
          </cell>
        </row>
        <row r="683">
          <cell r="B683" t="str">
            <v>MATERIAL</v>
          </cell>
          <cell r="F683" t="str">
            <v>SATUAN</v>
          </cell>
          <cell r="G683" t="str">
            <v>KODE</v>
          </cell>
          <cell r="H683" t="str">
            <v>TOTAL VOL</v>
          </cell>
          <cell r="I683" t="str">
            <v>HARGA SATUAN</v>
          </cell>
          <cell r="J683" t="str">
            <v>BIAYA</v>
          </cell>
          <cell r="K683" t="str">
            <v>SUB TOTAL</v>
          </cell>
        </row>
        <row r="684">
          <cell r="I684" t="str">
            <v>(Rp)</v>
          </cell>
          <cell r="J684" t="str">
            <v>(Rp)</v>
          </cell>
          <cell r="K684" t="str">
            <v>(Rp)</v>
          </cell>
        </row>
        <row r="687">
          <cell r="A687" t="str">
            <v>M</v>
          </cell>
          <cell r="B687" t="str">
            <v>Acuan beton struktur</v>
          </cell>
          <cell r="F687" t="str">
            <v>M2</v>
          </cell>
          <cell r="G687" t="str">
            <v>K 710</v>
          </cell>
          <cell r="H687">
            <v>25.47</v>
          </cell>
          <cell r="I687">
            <v>49922.3</v>
          </cell>
          <cell r="J687">
            <v>1271520.98</v>
          </cell>
        </row>
        <row r="688">
          <cell r="A688" t="str">
            <v>A</v>
          </cell>
          <cell r="B688" t="str">
            <v xml:space="preserve">Tulangan besi beton </v>
          </cell>
          <cell r="F688" t="str">
            <v>Kg</v>
          </cell>
          <cell r="G688" t="str">
            <v>M 167</v>
          </cell>
          <cell r="H688">
            <v>215</v>
          </cell>
          <cell r="I688">
            <v>8860</v>
          </cell>
          <cell r="J688">
            <v>1904900</v>
          </cell>
        </row>
        <row r="689">
          <cell r="A689" t="str">
            <v>T</v>
          </cell>
          <cell r="B689" t="str">
            <v>Alat bantu ( set @ 3 alat )</v>
          </cell>
          <cell r="F689" t="str">
            <v>set</v>
          </cell>
          <cell r="G689" t="str">
            <v>M 170</v>
          </cell>
          <cell r="H689">
            <v>0.47</v>
          </cell>
          <cell r="I689">
            <v>49935</v>
          </cell>
          <cell r="J689">
            <v>23469.45</v>
          </cell>
        </row>
        <row r="690">
          <cell r="A690" t="str">
            <v>E</v>
          </cell>
          <cell r="B690" t="str">
            <v>Beton struktur K.225 (125 liter )</v>
          </cell>
          <cell r="F690" t="str">
            <v>M3</v>
          </cell>
          <cell r="G690" t="str">
            <v>K 722</v>
          </cell>
          <cell r="H690">
            <v>6.17</v>
          </cell>
          <cell r="I690">
            <v>527549.56000000006</v>
          </cell>
          <cell r="J690">
            <v>3254980.79</v>
          </cell>
        </row>
        <row r="691">
          <cell r="A691" t="str">
            <v>R</v>
          </cell>
        </row>
        <row r="692">
          <cell r="A692" t="str">
            <v>I</v>
          </cell>
        </row>
        <row r="693">
          <cell r="A693" t="str">
            <v>A</v>
          </cell>
        </row>
        <row r="694">
          <cell r="A694" t="str">
            <v>L</v>
          </cell>
        </row>
        <row r="700">
          <cell r="D700" t="str">
            <v xml:space="preserve"> JUMLAH BIAYA UNTUK MATERIAL</v>
          </cell>
          <cell r="J700" t="str">
            <v>MATERIAL (I+II)</v>
          </cell>
          <cell r="L700">
            <v>6454871</v>
          </cell>
        </row>
        <row r="701">
          <cell r="B701" t="str">
            <v>PERALATAN</v>
          </cell>
          <cell r="E701" t="str">
            <v>JUMLAH</v>
          </cell>
          <cell r="F701" t="str">
            <v xml:space="preserve">HARI </v>
          </cell>
          <cell r="G701" t="str">
            <v>KODE</v>
          </cell>
          <cell r="H701" t="str">
            <v>JAM KERJA</v>
          </cell>
          <cell r="I701" t="str">
            <v>HARGA</v>
          </cell>
          <cell r="J701" t="str">
            <v>BIAYA</v>
          </cell>
          <cell r="K701" t="str">
            <v>SUB TOTAL</v>
          </cell>
        </row>
        <row r="702">
          <cell r="E702" t="str">
            <v>ALAT</v>
          </cell>
          <cell r="F702" t="str">
            <v>KERJA</v>
          </cell>
          <cell r="I702" t="str">
            <v>(Rp/Jam)</v>
          </cell>
          <cell r="J702" t="str">
            <v>(Rp)</v>
          </cell>
          <cell r="K702" t="str">
            <v>(Rp)</v>
          </cell>
        </row>
        <row r="704">
          <cell r="A704" t="str">
            <v>P</v>
          </cell>
        </row>
        <row r="705">
          <cell r="A705" t="str">
            <v>E</v>
          </cell>
        </row>
        <row r="706">
          <cell r="A706" t="str">
            <v>R</v>
          </cell>
        </row>
        <row r="707">
          <cell r="A707" t="str">
            <v>A</v>
          </cell>
        </row>
        <row r="708">
          <cell r="A708" t="str">
            <v>L</v>
          </cell>
        </row>
        <row r="709">
          <cell r="A709" t="str">
            <v>A</v>
          </cell>
        </row>
        <row r="710">
          <cell r="A710" t="str">
            <v>T</v>
          </cell>
        </row>
        <row r="711">
          <cell r="A711" t="str">
            <v>A</v>
          </cell>
        </row>
        <row r="712">
          <cell r="A712" t="str">
            <v>N</v>
          </cell>
        </row>
        <row r="718">
          <cell r="D718" t="str">
            <v xml:space="preserve"> JUMLAH BIAYA UNTUK PERALATAN</v>
          </cell>
          <cell r="J718" t="str">
            <v>PERALATAN (I+II)</v>
          </cell>
          <cell r="L718">
            <v>0</v>
          </cell>
        </row>
        <row r="719">
          <cell r="J719" t="str">
            <v xml:space="preserve"> T O T A L (Rp)</v>
          </cell>
          <cell r="L719">
            <v>6871671</v>
          </cell>
        </row>
        <row r="721">
          <cell r="B721" t="str">
            <v>VOLUME  :</v>
          </cell>
          <cell r="C721">
            <v>3</v>
          </cell>
          <cell r="E721" t="str">
            <v>SATUAN  :</v>
          </cell>
          <cell r="F721" t="str">
            <v>M '</v>
          </cell>
          <cell r="H721" t="str">
            <v>HARGA SATUAN  :</v>
          </cell>
          <cell r="I721">
            <v>2290557</v>
          </cell>
          <cell r="J721" t="str">
            <v xml:space="preserve">                  per</v>
          </cell>
          <cell r="K721" t="str">
            <v>M '</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
      <sheetName val="HU"/>
      <sheetName val="HSA"/>
      <sheetName val="AHSP"/>
      <sheetName val="Rekapitulasi H S P"/>
      <sheetName val="ANALIS"/>
      <sheetName val="rekap-ans"/>
    </sheetNames>
    <sheetDataSet>
      <sheetData sheetId="0"/>
      <sheetData sheetId="1"/>
      <sheetData sheetId="2"/>
      <sheetData sheetId="3"/>
      <sheetData sheetId="4"/>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sheetName val="Rekap Biaya"/>
      <sheetName val="Kuantitas &amp; Harga "/>
      <sheetName val="Mob"/>
      <sheetName val="Div.2"/>
      <sheetName val="Div 3"/>
      <sheetName val="Div4"/>
      <sheetName val="Div.5"/>
      <sheetName val="Div6"/>
      <sheetName val="Div.7"/>
      <sheetName val="Div8"/>
      <sheetName val="LS-Rutin"/>
      <sheetName val="Kuantitas"/>
      <sheetName val="Basic"/>
      <sheetName val="A Halus Kasar"/>
      <sheetName val="Klas A"/>
      <sheetName val="Kls B"/>
      <sheetName val="Sewa Alat"/>
      <sheetName val="Anl Sewa Ala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Agregat Halus &amp; Kasar"/>
      <sheetName val="Agregat Kelas A"/>
      <sheetName val="Agregat Kelas B"/>
      <sheetName val="Agregat Kelas C"/>
      <sheetName val="LS 10"/>
      <sheetName val="VOL.1"/>
      <sheetName val="ANALIS"/>
      <sheetName val="Alat"/>
      <sheetName val="Div.5"/>
      <sheetName val="Quary"/>
      <sheetName val="Basic"/>
      <sheetName val="Div.2"/>
      <sheetName val="Div.8"/>
      <sheetName val="Jalan Masuk"/>
      <sheetName val=" Direksi"/>
      <sheetName val="Pengeringan"/>
      <sheetName val="ANALISA 1"/>
      <sheetName val="BErsih lapang M2"/>
      <sheetName val="Gebal Rumput"/>
      <sheetName val="gal humus"/>
      <sheetName val="Gal Lumpur"/>
      <sheetName val="timb padat&lt;30m"/>
      <sheetName val="gAL BIASA"/>
      <sheetName val="BONGKAR LAMA"/>
      <sheetName val="Plester 1;3"/>
      <sheetName val="PAS BT BLH"/>
      <sheetName val="Jln inspeksi"/>
      <sheetName val="btn 175 dan 125"/>
      <sheetName val="PNT AIR"/>
      <sheetName val="handrail"/>
      <sheetName val="Plester 1;4"/>
      <sheetName val="Besi btn "/>
      <sheetName val="Bekisting"/>
      <sheetName val="btn 125"/>
      <sheetName val="Bronjong"/>
      <sheetName val="112-885"/>
      <sheetName val="Anl.+"/>
      <sheetName val="Agt Hls&amp;Ksr"/>
      <sheetName val="Kuantitas &amp; Harga"/>
      <sheetName val="BAHUGA"/>
      <sheetName val="D7(1)"/>
      <sheetName val="D2"/>
      <sheetName val="D3"/>
      <sheetName val="D4"/>
      <sheetName val="D5"/>
      <sheetName val="D6"/>
      <sheetName val="D6 ASBT"/>
      <sheetName val="D7(2)"/>
      <sheetName val="D7(3)"/>
      <sheetName val="D8(1)"/>
      <sheetName val="D8(2)"/>
      <sheetName val="Ans Harga AB"/>
      <sheetName val="HSUB"/>
      <sheetName val="3"/>
      <sheetName val="4"/>
      <sheetName val="rekap-ans"/>
      <sheetName val="XXXXXX"/>
      <sheetName val="ANAL"/>
      <sheetName val="Div.3"/>
      <sheetName val="Div.6"/>
      <sheetName val="analisa"/>
      <sheetName val="Kuantitas &amp; Harga "/>
      <sheetName val="Buis beton"/>
      <sheetName val="Analisa Bor"/>
      <sheetName val="Sewa Alat"/>
    </sheetNames>
    <sheetDataSet>
      <sheetData sheetId="0"/>
      <sheetData sheetId="1">
        <row r="1">
          <cell r="A1" t="str">
            <v>ITEM PEMBAYARAN</v>
          </cell>
          <cell r="D1" t="str">
            <v>:  AGREGAT KELAS A</v>
          </cell>
        </row>
        <row r="2">
          <cell r="A2" t="str">
            <v>JENIS PEKERJAAN</v>
          </cell>
          <cell r="D2" t="str">
            <v>:  PENGADAAN AGREGAT KELAS A</v>
          </cell>
        </row>
        <row r="3">
          <cell r="A3" t="str">
            <v>SATUAN PEMBAYARAN</v>
          </cell>
          <cell r="D3" t="str">
            <v>:  M3</v>
          </cell>
          <cell r="J3" t="str">
            <v xml:space="preserve">            URAIAN ANALISA HARGA SATUAN</v>
          </cell>
        </row>
        <row r="6">
          <cell r="A6" t="str">
            <v>No.</v>
          </cell>
          <cell r="C6" t="str">
            <v>U R A I A N</v>
          </cell>
          <cell r="G6" t="str">
            <v>KODE</v>
          </cell>
          <cell r="H6" t="str">
            <v>KOEFISIEN</v>
          </cell>
          <cell r="I6" t="str">
            <v>SATUAN</v>
          </cell>
          <cell r="J6" t="str">
            <v>KETERANGAN</v>
          </cell>
        </row>
        <row r="9">
          <cell r="A9" t="str">
            <v>I</v>
          </cell>
          <cell r="C9" t="str">
            <v>ASUMSI</v>
          </cell>
        </row>
        <row r="10">
          <cell r="A10">
            <v>1</v>
          </cell>
          <cell r="C10" t="str">
            <v>Bahan dasar (Batu dan Pasir) diterima di lokasi Alat</v>
          </cell>
        </row>
        <row r="11">
          <cell r="C11" t="str">
            <v>Pemecah Batu (di Base Camp)</v>
          </cell>
        </row>
        <row r="12">
          <cell r="A12">
            <v>2</v>
          </cell>
          <cell r="C12" t="str">
            <v>Kegiatan dilakukan di dalam lokasi Base Camp</v>
          </cell>
        </row>
        <row r="13">
          <cell r="A13">
            <v>3</v>
          </cell>
          <cell r="C13" t="str">
            <v>Proporsi campuran (Spesifikasi) :</v>
          </cell>
          <cell r="E13" t="str">
            <v>- Agregat Halus</v>
          </cell>
          <cell r="G13" t="str">
            <v>Ah</v>
          </cell>
          <cell r="H13">
            <v>45</v>
          </cell>
          <cell r="I13" t="str">
            <v>%</v>
          </cell>
        </row>
        <row r="14">
          <cell r="E14" t="str">
            <v>- Agregat Kasar</v>
          </cell>
          <cell r="G14" t="str">
            <v>Ak</v>
          </cell>
          <cell r="H14">
            <v>55</v>
          </cell>
          <cell r="I14" t="str">
            <v>%</v>
          </cell>
        </row>
        <row r="15">
          <cell r="A15">
            <v>4</v>
          </cell>
          <cell r="C15" t="str">
            <v>Hasil produksi Alat Pemecah Batu :</v>
          </cell>
          <cell r="E15" t="str">
            <v>- Agregat Halus</v>
          </cell>
          <cell r="G15" t="str">
            <v>H</v>
          </cell>
          <cell r="H15">
            <v>30</v>
          </cell>
          <cell r="I15" t="str">
            <v>%</v>
          </cell>
        </row>
        <row r="16">
          <cell r="E16" t="str">
            <v>- Agregat Kasar</v>
          </cell>
          <cell r="G16" t="str">
            <v>K</v>
          </cell>
          <cell r="H16">
            <v>70</v>
          </cell>
          <cell r="I16" t="str">
            <v>%</v>
          </cell>
        </row>
        <row r="17">
          <cell r="A17">
            <v>5</v>
          </cell>
          <cell r="C17" t="str">
            <v>Berat Jenis Bahan :</v>
          </cell>
          <cell r="D17" t="str">
            <v>- Batu / Gravel</v>
          </cell>
          <cell r="G17" t="str">
            <v>D1</v>
          </cell>
          <cell r="H17">
            <v>1.8</v>
          </cell>
          <cell r="I17" t="str">
            <v>Ton/M3</v>
          </cell>
        </row>
        <row r="18">
          <cell r="D18" t="str">
            <v>- Pasir</v>
          </cell>
          <cell r="G18" t="str">
            <v>D2</v>
          </cell>
          <cell r="H18">
            <v>1.67</v>
          </cell>
          <cell r="I18" t="str">
            <v>Ton/M3</v>
          </cell>
        </row>
        <row r="19">
          <cell r="D19" t="str">
            <v>- Batu Pecah</v>
          </cell>
          <cell r="G19" t="str">
            <v>D3</v>
          </cell>
          <cell r="H19">
            <v>1.8</v>
          </cell>
          <cell r="I19" t="str">
            <v>Ton/M3</v>
          </cell>
        </row>
        <row r="20">
          <cell r="A20">
            <v>6</v>
          </cell>
          <cell r="C20" t="str">
            <v>Harga Satuan Bahan Dasar    :</v>
          </cell>
          <cell r="E20" t="str">
            <v>- Batu Kali</v>
          </cell>
          <cell r="G20" t="str">
            <v>Rp1</v>
          </cell>
          <cell r="H20">
            <v>175000</v>
          </cell>
          <cell r="I20" t="str">
            <v>Rp./M3</v>
          </cell>
        </row>
        <row r="21">
          <cell r="E21" t="str">
            <v>- Pasir</v>
          </cell>
          <cell r="G21" t="str">
            <v>Rp2</v>
          </cell>
          <cell r="H21">
            <v>90000</v>
          </cell>
          <cell r="I21" t="str">
            <v>Rp./M3</v>
          </cell>
        </row>
        <row r="22">
          <cell r="A22">
            <v>7</v>
          </cell>
          <cell r="C22" t="str">
            <v>Biaya Operasi Alat :</v>
          </cell>
          <cell r="D22" t="str">
            <v>- Pemecah Batu (Stone Crusher)</v>
          </cell>
          <cell r="G22" t="str">
            <v>Rp3</v>
          </cell>
          <cell r="H22">
            <v>427653</v>
          </cell>
          <cell r="I22" t="str">
            <v>Rp./Jam</v>
          </cell>
        </row>
        <row r="23">
          <cell r="D23" t="str">
            <v>- Wheel Loader</v>
          </cell>
          <cell r="G23" t="str">
            <v>Rp4</v>
          </cell>
          <cell r="H23">
            <v>170399</v>
          </cell>
          <cell r="I23" t="str">
            <v>Rp./Jam</v>
          </cell>
        </row>
        <row r="24">
          <cell r="A24">
            <v>8</v>
          </cell>
          <cell r="C24" t="str">
            <v>Kapasitas Alat :</v>
          </cell>
          <cell r="D24" t="str">
            <v>- Pemecah Batu (Stone Crusher)</v>
          </cell>
          <cell r="G24" t="str">
            <v>Cp1</v>
          </cell>
          <cell r="H24">
            <v>30</v>
          </cell>
          <cell r="I24" t="str">
            <v>Ton/Jam</v>
          </cell>
        </row>
        <row r="25">
          <cell r="D25" t="str">
            <v>- Wheel Loader</v>
          </cell>
          <cell r="G25" t="str">
            <v>Cp2</v>
          </cell>
          <cell r="H25">
            <v>1.5</v>
          </cell>
          <cell r="I25" t="str">
            <v>M3</v>
          </cell>
          <cell r="J25" t="str">
            <v xml:space="preserve"> Kap. Bucket</v>
          </cell>
        </row>
        <row r="26">
          <cell r="A26">
            <v>9</v>
          </cell>
          <cell r="C26" t="str">
            <v>Faktor Efisiensi Alat :</v>
          </cell>
          <cell r="D26" t="str">
            <v>- Pemecah Batu (Stone Crusher)</v>
          </cell>
          <cell r="G26" t="str">
            <v>Fa1</v>
          </cell>
          <cell r="H26">
            <v>0.7</v>
          </cell>
          <cell r="I26" t="str">
            <v>-</v>
          </cell>
        </row>
        <row r="27">
          <cell r="D27" t="str">
            <v>- Wheel Loader</v>
          </cell>
          <cell r="G27" t="str">
            <v>Fa2</v>
          </cell>
          <cell r="H27">
            <v>0.83</v>
          </cell>
          <cell r="I27" t="str">
            <v>-</v>
          </cell>
        </row>
        <row r="28">
          <cell r="A28">
            <v>10</v>
          </cell>
          <cell r="C28" t="str">
            <v>Faktor Kehilangan Material</v>
          </cell>
          <cell r="G28" t="str">
            <v>Fh</v>
          </cell>
          <cell r="H28">
            <v>1.1000000000000001</v>
          </cell>
          <cell r="I28" t="str">
            <v>-</v>
          </cell>
        </row>
        <row r="30">
          <cell r="A30" t="str">
            <v>II</v>
          </cell>
          <cell r="C30" t="str">
            <v>METHODE PELAKSANAAN</v>
          </cell>
        </row>
        <row r="31">
          <cell r="A31">
            <v>1</v>
          </cell>
          <cell r="C31" t="str">
            <v>Wheel Loader mengangkut batu/gravel dari tumpukan</v>
          </cell>
        </row>
        <row r="32">
          <cell r="C32" t="str">
            <v>dan menuangkannya ke Alat Pemecah Batu.</v>
          </cell>
        </row>
        <row r="33">
          <cell r="A33">
            <v>2</v>
          </cell>
          <cell r="C33" t="str">
            <v>Batu/gravel dipecah dengan Alat Pemecah Batu</v>
          </cell>
        </row>
        <row r="34">
          <cell r="C34" t="str">
            <v>(Stone Crusher) sehingga menghasilkan Agregat</v>
          </cell>
        </row>
        <row r="35">
          <cell r="C35" t="str">
            <v>Kasar dan Agregat Halus.</v>
          </cell>
        </row>
        <row r="36">
          <cell r="A36">
            <v>3</v>
          </cell>
          <cell r="C36" t="str">
            <v>Wheel Loader melakukan pencampuran (blending)</v>
          </cell>
        </row>
        <row r="37">
          <cell r="C37" t="str">
            <v>Agregat Kasar, Agregat Halus dan Pasir menjadi</v>
          </cell>
        </row>
        <row r="38">
          <cell r="C38" t="str">
            <v>Agregat Kelas A.</v>
          </cell>
        </row>
        <row r="40">
          <cell r="A40" t="str">
            <v>III</v>
          </cell>
          <cell r="C40" t="str">
            <v>PERHITUNGAN</v>
          </cell>
        </row>
        <row r="42">
          <cell r="A42" t="str">
            <v>III.1.</v>
          </cell>
          <cell r="C42" t="str">
            <v>HARGA SATUAN AGREGAT PRODUKSI ST. CRUSHER</v>
          </cell>
        </row>
        <row r="44">
          <cell r="A44" t="str">
            <v xml:space="preserve">1.a.  </v>
          </cell>
          <cell r="C44" t="str">
            <v>Kerja Stone Crusher memecah gravel  :</v>
          </cell>
        </row>
        <row r="45">
          <cell r="C45" t="str">
            <v xml:space="preserve">    - Waktu kerja Stone Crusher</v>
          </cell>
          <cell r="G45" t="str">
            <v>Tst</v>
          </cell>
          <cell r="H45">
            <v>1</v>
          </cell>
          <cell r="I45" t="str">
            <v>Jam</v>
          </cell>
        </row>
        <row r="46">
          <cell r="C46" t="str">
            <v xml:space="preserve">    - Produksi Stone Crusher  1 jam</v>
          </cell>
          <cell r="E46" t="str">
            <v>=  (Fa1 x Cp1) : D3</v>
          </cell>
          <cell r="G46" t="str">
            <v>Qb</v>
          </cell>
          <cell r="H46">
            <v>11.666666666666666</v>
          </cell>
          <cell r="I46" t="str">
            <v>M3/Jam</v>
          </cell>
          <cell r="J46" t="str">
            <v xml:space="preserve"> Batu pecah</v>
          </cell>
        </row>
        <row r="47">
          <cell r="C47" t="str">
            <v xml:space="preserve">    - Kebutuhan batu/gravel 1 jam</v>
          </cell>
          <cell r="E47" t="str">
            <v>=  (Fa1 x Cp1) : D1</v>
          </cell>
          <cell r="G47" t="str">
            <v>Qg</v>
          </cell>
          <cell r="H47">
            <v>11.666666666666666</v>
          </cell>
          <cell r="I47" t="str">
            <v>M3/Jam</v>
          </cell>
        </row>
        <row r="49">
          <cell r="A49" t="str">
            <v xml:space="preserve">1.b.  </v>
          </cell>
          <cell r="C49" t="str">
            <v>Kerja Wheel Loader melayani Stone Crusher  :</v>
          </cell>
        </row>
        <row r="50">
          <cell r="C50" t="str">
            <v xml:space="preserve">    - Kap. Angkut / rit   =  (Fa2 x Cp2)</v>
          </cell>
          <cell r="G50" t="str">
            <v>Ka</v>
          </cell>
          <cell r="H50">
            <v>1.2449999999999999</v>
          </cell>
          <cell r="I50" t="str">
            <v>M3</v>
          </cell>
        </row>
        <row r="51">
          <cell r="C51" t="str">
            <v xml:space="preserve">    - Waktu Siklus (Muat, Tuang, Tunggu, dll)</v>
          </cell>
          <cell r="G51" t="str">
            <v>Ts</v>
          </cell>
          <cell r="H51">
            <v>2</v>
          </cell>
          <cell r="I51" t="str">
            <v>menit</v>
          </cell>
        </row>
        <row r="52">
          <cell r="C52" t="str">
            <v xml:space="preserve">    - Waktu kerja W.Loader memasok gravel</v>
          </cell>
        </row>
        <row r="53">
          <cell r="D53" t="str">
            <v>=  {(Qg : Ka) x Ts} : 60 menit</v>
          </cell>
          <cell r="G53" t="str">
            <v>Tw</v>
          </cell>
          <cell r="H53">
            <v>0.31236055332440876</v>
          </cell>
          <cell r="I53" t="str">
            <v>Jam</v>
          </cell>
        </row>
        <row r="55">
          <cell r="A55" t="str">
            <v xml:space="preserve">1.c.  </v>
          </cell>
          <cell r="C55" t="str">
            <v>Biaya Produksi Batu Pecah / M3</v>
          </cell>
        </row>
        <row r="56">
          <cell r="D56" t="str">
            <v>=  {(Tst x Rp3) + (Tw x Rp4)} : Qb</v>
          </cell>
          <cell r="G56" t="str">
            <v>Bp</v>
          </cell>
          <cell r="H56">
            <v>41218.193650793655</v>
          </cell>
          <cell r="I56" t="str">
            <v>Rp./M3</v>
          </cell>
        </row>
        <row r="58">
          <cell r="A58" t="str">
            <v xml:space="preserve">1.d.  </v>
          </cell>
          <cell r="C58" t="str">
            <v>Harga Satuan Batu Pecah Produksi St.Crusher / M3</v>
          </cell>
        </row>
        <row r="59">
          <cell r="D59" t="str">
            <v>=  {(Qg : Qb) x Fh x Rp1} + Bp</v>
          </cell>
          <cell r="G59" t="str">
            <v>HSb</v>
          </cell>
          <cell r="H59">
            <v>233718.19365079369</v>
          </cell>
          <cell r="I59" t="str">
            <v>Rp./M3</v>
          </cell>
        </row>
        <row r="61">
          <cell r="J61" t="str">
            <v xml:space="preserve">Berlanjut </v>
          </cell>
        </row>
        <row r="62">
          <cell r="A62" t="str">
            <v>ITEM PEMBAYARAN</v>
          </cell>
          <cell r="D62" t="str">
            <v>:  AGREGAT KELAS A</v>
          </cell>
        </row>
        <row r="63">
          <cell r="A63" t="str">
            <v>JENIS PEKERJAAN</v>
          </cell>
          <cell r="D63" t="str">
            <v>:  PENGADAAN AGREGAT KELAS A</v>
          </cell>
        </row>
        <row r="64">
          <cell r="A64" t="str">
            <v>SATUAN PEMBAYARAN</v>
          </cell>
          <cell r="D64" t="str">
            <v>:  M3</v>
          </cell>
          <cell r="J64" t="str">
            <v xml:space="preserve">            URAIAN ANALISA HARGA SATUAN</v>
          </cell>
        </row>
        <row r="65">
          <cell r="J65" t="str">
            <v xml:space="preserve">Lanjutan 1 </v>
          </cell>
        </row>
        <row r="67">
          <cell r="A67" t="str">
            <v>No.</v>
          </cell>
          <cell r="C67" t="str">
            <v>U R A I A N</v>
          </cell>
          <cell r="G67" t="str">
            <v>KODE</v>
          </cell>
          <cell r="H67" t="str">
            <v>KOEFISIEN</v>
          </cell>
          <cell r="I67" t="str">
            <v>SATUAN</v>
          </cell>
          <cell r="J67" t="str">
            <v>KETERANGAN</v>
          </cell>
        </row>
        <row r="70">
          <cell r="A70" t="str">
            <v>III.2.</v>
          </cell>
          <cell r="C70" t="str">
            <v>HARGA SATUAN AGREGAT KASAR</v>
          </cell>
        </row>
        <row r="72">
          <cell r="C72" t="str">
            <v>Harga Satuan Agregat Kasar diambil sama dengan</v>
          </cell>
        </row>
        <row r="73">
          <cell r="C73" t="str">
            <v>Agregat Batu Pecah Produksi Stone Crusher</v>
          </cell>
        </row>
        <row r="74">
          <cell r="C74" t="str">
            <v>Harga Satuan Agregat Kasar / M3</v>
          </cell>
          <cell r="G74" t="str">
            <v>HSAk</v>
          </cell>
          <cell r="H74">
            <v>233718.19365079369</v>
          </cell>
          <cell r="I74" t="str">
            <v>Rupiah</v>
          </cell>
          <cell r="J74" t="str">
            <v xml:space="preserve"> Di Luar PPN</v>
          </cell>
        </row>
        <row r="76">
          <cell r="A76" t="str">
            <v>III.3.</v>
          </cell>
          <cell r="C76" t="str">
            <v>HARGA SATUAN AGREGAT HALUS</v>
          </cell>
        </row>
        <row r="78">
          <cell r="C78" t="str">
            <v>Dianggap Agregat produksi Stone Crusher yang lolos</v>
          </cell>
        </row>
        <row r="79">
          <cell r="C79" t="str">
            <v>saringan # 4 (4.75 mm) belum memenuhi Spesifikasi</v>
          </cell>
        </row>
        <row r="80">
          <cell r="C80" t="str">
            <v>sehingga perlu dicampur lagi dengan pasir 10 %</v>
          </cell>
        </row>
        <row r="82">
          <cell r="A82" t="str">
            <v>3.a.</v>
          </cell>
          <cell r="C82" t="str">
            <v>Agregat Hasil Stone Crusher</v>
          </cell>
          <cell r="E82" t="str">
            <v>=  90 % x HSb</v>
          </cell>
          <cell r="G82" t="str">
            <v>Hs1</v>
          </cell>
          <cell r="H82">
            <v>222032.28396825399</v>
          </cell>
          <cell r="I82" t="str">
            <v>Rupiah</v>
          </cell>
        </row>
        <row r="83">
          <cell r="A83" t="str">
            <v>3.b.</v>
          </cell>
          <cell r="C83" t="str">
            <v>P a s i r</v>
          </cell>
          <cell r="E83" t="str">
            <v>=  10 % x Rp2</v>
          </cell>
          <cell r="G83" t="str">
            <v>Hs2</v>
          </cell>
          <cell r="H83">
            <v>4500</v>
          </cell>
          <cell r="I83" t="str">
            <v>Rupiah</v>
          </cell>
        </row>
        <row r="84">
          <cell r="A84" t="str">
            <v>3.c.</v>
          </cell>
          <cell r="C84" t="str">
            <v>Waktu pencampuran (blending) dengan Wheel Loader</v>
          </cell>
          <cell r="G84" t="str">
            <v>Tc</v>
          </cell>
          <cell r="H84">
            <v>3.3000000000000002E-2</v>
          </cell>
          <cell r="I84" t="str">
            <v>Jam/M3</v>
          </cell>
        </row>
        <row r="85">
          <cell r="A85" t="str">
            <v>3.d.</v>
          </cell>
          <cell r="C85" t="str">
            <v>Biaya Pencampuran</v>
          </cell>
          <cell r="E85" t="str">
            <v>=  Tc x Rp4</v>
          </cell>
          <cell r="G85" t="str">
            <v>Hs3</v>
          </cell>
          <cell r="H85">
            <v>5623.1670000000004</v>
          </cell>
          <cell r="I85" t="str">
            <v>Rupiah</v>
          </cell>
        </row>
        <row r="87">
          <cell r="C87" t="str">
            <v>Harga Satuan Agregat Halus / M3</v>
          </cell>
        </row>
        <row r="88">
          <cell r="D88" t="str">
            <v xml:space="preserve"> =  Hs1 + Hs2 + Hs3</v>
          </cell>
          <cell r="G88" t="str">
            <v>HSAh</v>
          </cell>
          <cell r="H88">
            <v>232155.45096825398</v>
          </cell>
          <cell r="I88" t="str">
            <v>Rupiah</v>
          </cell>
          <cell r="J88" t="str">
            <v xml:space="preserve"> Di luar PPN</v>
          </cell>
        </row>
        <row r="90">
          <cell r="A90" t="str">
            <v>III.4.</v>
          </cell>
          <cell r="C90" t="str">
            <v>PROSES PENCAMPURAN AGREGAT KELAS A</v>
          </cell>
        </row>
        <row r="92">
          <cell r="C92" t="str">
            <v>Untuk setiap 1 M3 Agregat Kelas A, diperlukan :</v>
          </cell>
        </row>
        <row r="94">
          <cell r="A94" t="str">
            <v xml:space="preserve">4.a.  </v>
          </cell>
          <cell r="C94" t="str">
            <v xml:space="preserve">     - Agregat Kasar</v>
          </cell>
          <cell r="D94" t="str">
            <v>=  Ak x 1 M3</v>
          </cell>
          <cell r="G94" t="str">
            <v>Vk</v>
          </cell>
          <cell r="H94">
            <v>0.55000000000000004</v>
          </cell>
          <cell r="I94" t="str">
            <v>M3</v>
          </cell>
        </row>
        <row r="95">
          <cell r="C95" t="str">
            <v xml:space="preserve">     - Agregat Halus</v>
          </cell>
          <cell r="D95" t="str">
            <v>=  Ah x 1 M3</v>
          </cell>
          <cell r="G95" t="str">
            <v>Vh</v>
          </cell>
          <cell r="H95">
            <v>0.45</v>
          </cell>
          <cell r="I95" t="str">
            <v>M3</v>
          </cell>
        </row>
        <row r="96">
          <cell r="C96" t="str">
            <v xml:space="preserve">     - Total volume batu pecah  =  Vk + Vh</v>
          </cell>
          <cell r="G96" t="str">
            <v>Va</v>
          </cell>
          <cell r="H96">
            <v>1</v>
          </cell>
          <cell r="I96" t="str">
            <v>M3</v>
          </cell>
        </row>
        <row r="98">
          <cell r="A98" t="str">
            <v xml:space="preserve">4.c.  </v>
          </cell>
          <cell r="C98" t="str">
            <v>Waktu pencampuran (blending) oleh Wheel Loader</v>
          </cell>
          <cell r="G98" t="str">
            <v>Tc</v>
          </cell>
          <cell r="H98">
            <v>3.3333333333333298E-2</v>
          </cell>
          <cell r="I98" t="str">
            <v>Jam/M3</v>
          </cell>
        </row>
        <row r="100">
          <cell r="A100" t="str">
            <v>III.5.</v>
          </cell>
          <cell r="C100" t="str">
            <v>HARGA SATUAN BAHAN AGREGAT KELAS A</v>
          </cell>
        </row>
        <row r="102">
          <cell r="A102" t="str">
            <v xml:space="preserve">5.a.  </v>
          </cell>
          <cell r="C102" t="str">
            <v>Agregat Kasar</v>
          </cell>
          <cell r="D102" t="str">
            <v xml:space="preserve"> =  Vk x HSAk</v>
          </cell>
          <cell r="G102" t="str">
            <v>Hs1</v>
          </cell>
          <cell r="H102">
            <v>128545.00650793654</v>
          </cell>
          <cell r="I102" t="str">
            <v>Rupiah</v>
          </cell>
        </row>
        <row r="104">
          <cell r="A104" t="str">
            <v xml:space="preserve">5.b.  </v>
          </cell>
          <cell r="C104" t="str">
            <v>Agregat Halus</v>
          </cell>
          <cell r="D104" t="str">
            <v xml:space="preserve"> =  Vh x HSAh</v>
          </cell>
          <cell r="G104" t="str">
            <v>Hs2</v>
          </cell>
          <cell r="H104">
            <v>104469.95293571429</v>
          </cell>
          <cell r="I104" t="str">
            <v>Rupiah</v>
          </cell>
        </row>
        <row r="106">
          <cell r="A106" t="str">
            <v xml:space="preserve">5.c.  </v>
          </cell>
          <cell r="C106" t="str">
            <v>Biaya Pencampuran</v>
          </cell>
          <cell r="D106" t="str">
            <v xml:space="preserve"> =  Tc x Rp4</v>
          </cell>
          <cell r="G106" t="str">
            <v>Hs3</v>
          </cell>
          <cell r="H106">
            <v>5679.9666666666608</v>
          </cell>
          <cell r="I106" t="str">
            <v>Rupiah</v>
          </cell>
        </row>
        <row r="108">
          <cell r="A108" t="str">
            <v xml:space="preserve">5.d.  </v>
          </cell>
          <cell r="C108" t="str">
            <v>Harga Satuan Agregat Kelas A / M3</v>
          </cell>
        </row>
        <row r="109">
          <cell r="D109" t="str">
            <v xml:space="preserve"> =  Hs1 + Hs2 + Hs3</v>
          </cell>
          <cell r="G109" t="str">
            <v>HSAA</v>
          </cell>
          <cell r="H109">
            <v>238694.92611031752</v>
          </cell>
          <cell r="I109" t="str">
            <v>Rupiah</v>
          </cell>
          <cell r="J109" t="str">
            <v xml:space="preserve"> Di luar PPN</v>
          </cell>
        </row>
        <row r="121">
          <cell r="A121" t="str">
            <v>ITEM PEMBAYARAN</v>
          </cell>
          <cell r="D121" t="str">
            <v>:  AGREGAT KELAS B</v>
          </cell>
        </row>
        <row r="122">
          <cell r="A122" t="str">
            <v>JENIS PEKERJAAN</v>
          </cell>
          <cell r="D122" t="str">
            <v>:  PENGADAAN AGREGAT KELAS B</v>
          </cell>
        </row>
        <row r="123">
          <cell r="A123" t="str">
            <v>SATUAN PEMBAYARAN</v>
          </cell>
          <cell r="D123" t="str">
            <v>:  M3</v>
          </cell>
          <cell r="J123" t="str">
            <v xml:space="preserve">            URAIAN ANALISA HARGA SATUAN</v>
          </cell>
        </row>
        <row r="126">
          <cell r="A126" t="str">
            <v>No.</v>
          </cell>
          <cell r="C126" t="str">
            <v>U R A I A N</v>
          </cell>
          <cell r="G126" t="str">
            <v>KODE</v>
          </cell>
          <cell r="H126" t="str">
            <v>KOEFISIEN</v>
          </cell>
          <cell r="I126" t="str">
            <v>SATUAN</v>
          </cell>
          <cell r="J126" t="str">
            <v>KETERANGAN</v>
          </cell>
        </row>
        <row r="129">
          <cell r="A129" t="str">
            <v>I</v>
          </cell>
          <cell r="C129" t="str">
            <v>ASUMSI</v>
          </cell>
        </row>
        <row r="130">
          <cell r="A130">
            <v>1</v>
          </cell>
          <cell r="C130" t="str">
            <v>Bahan dasar (Batu dan Pasir) diterima di lokasi Alat</v>
          </cell>
        </row>
        <row r="131">
          <cell r="C131" t="str">
            <v>Pemecah Batu (di Base Camp)</v>
          </cell>
        </row>
        <row r="132">
          <cell r="A132">
            <v>2</v>
          </cell>
          <cell r="C132" t="str">
            <v>Kegiatan dilakukan di dalam lokasi Base Camp</v>
          </cell>
        </row>
        <row r="133">
          <cell r="A133">
            <v>3</v>
          </cell>
          <cell r="C133" t="str">
            <v>Proporsi campuran (Spesifikasi) :</v>
          </cell>
          <cell r="E133" t="str">
            <v>- Agregat Halus</v>
          </cell>
          <cell r="G133" t="str">
            <v>Ah</v>
          </cell>
          <cell r="H133">
            <v>25</v>
          </cell>
          <cell r="I133" t="str">
            <v>%</v>
          </cell>
        </row>
        <row r="134">
          <cell r="E134" t="str">
            <v>- Agregat Kasar</v>
          </cell>
          <cell r="G134" t="str">
            <v>Ak</v>
          </cell>
          <cell r="H134">
            <v>75</v>
          </cell>
          <cell r="I134" t="str">
            <v>%</v>
          </cell>
        </row>
        <row r="135">
          <cell r="A135">
            <v>4</v>
          </cell>
          <cell r="C135" t="str">
            <v>Hasil produksi Alat Pemecah Batu :</v>
          </cell>
          <cell r="E135" t="str">
            <v>- Agregat Halus</v>
          </cell>
          <cell r="G135" t="str">
            <v>H</v>
          </cell>
          <cell r="H135">
            <v>30</v>
          </cell>
          <cell r="I135" t="str">
            <v>%</v>
          </cell>
        </row>
        <row r="136">
          <cell r="E136" t="str">
            <v>- Agregat Kasar</v>
          </cell>
          <cell r="G136" t="str">
            <v>K</v>
          </cell>
          <cell r="H136">
            <v>70</v>
          </cell>
          <cell r="I136" t="str">
            <v>%</v>
          </cell>
        </row>
        <row r="137">
          <cell r="A137">
            <v>5</v>
          </cell>
          <cell r="C137" t="str">
            <v>Berat Jenis Bahan :</v>
          </cell>
          <cell r="D137" t="str">
            <v>- Batu / Gravel</v>
          </cell>
          <cell r="G137" t="str">
            <v>D1</v>
          </cell>
          <cell r="H137">
            <v>1.8</v>
          </cell>
          <cell r="I137" t="str">
            <v>Ton/M3</v>
          </cell>
        </row>
        <row r="138">
          <cell r="D138" t="str">
            <v>- Pasir</v>
          </cell>
          <cell r="G138" t="str">
            <v>D2</v>
          </cell>
          <cell r="H138">
            <v>1.67</v>
          </cell>
          <cell r="I138" t="str">
            <v>Ton/M3</v>
          </cell>
        </row>
        <row r="139">
          <cell r="D139" t="str">
            <v>- Batu Pecah</v>
          </cell>
          <cell r="G139" t="str">
            <v>D3</v>
          </cell>
          <cell r="H139">
            <v>1.8</v>
          </cell>
          <cell r="I139" t="str">
            <v>Ton/M3</v>
          </cell>
        </row>
        <row r="140">
          <cell r="A140">
            <v>6</v>
          </cell>
          <cell r="C140" t="str">
            <v>Harga Satuan Bahan Dasar    :</v>
          </cell>
          <cell r="E140" t="str">
            <v>- Batu Kali</v>
          </cell>
          <cell r="G140" t="str">
            <v>Rp1</v>
          </cell>
          <cell r="H140">
            <v>175000</v>
          </cell>
          <cell r="I140" t="str">
            <v>Rp./M3</v>
          </cell>
        </row>
        <row r="141">
          <cell r="E141" t="str">
            <v>- Pasir</v>
          </cell>
          <cell r="G141" t="str">
            <v>Rp2</v>
          </cell>
          <cell r="H141">
            <v>90000</v>
          </cell>
          <cell r="I141" t="str">
            <v>Rp./M3</v>
          </cell>
        </row>
        <row r="142">
          <cell r="A142">
            <v>7</v>
          </cell>
          <cell r="C142" t="str">
            <v>Biaya Operasi Alat :</v>
          </cell>
          <cell r="D142" t="str">
            <v>- Pemecah Batu (Stone Crusher)</v>
          </cell>
          <cell r="G142" t="str">
            <v>Rp3</v>
          </cell>
          <cell r="H142">
            <v>427653</v>
          </cell>
          <cell r="I142" t="str">
            <v>Rp./Jam</v>
          </cell>
        </row>
        <row r="143">
          <cell r="D143" t="str">
            <v>- Wheel Loader</v>
          </cell>
          <cell r="G143" t="str">
            <v>Rp4</v>
          </cell>
          <cell r="H143">
            <v>170399</v>
          </cell>
          <cell r="I143" t="str">
            <v>Rp./Jam</v>
          </cell>
        </row>
        <row r="144">
          <cell r="A144">
            <v>8</v>
          </cell>
          <cell r="C144" t="str">
            <v>Kapasitas Alat :</v>
          </cell>
          <cell r="D144" t="str">
            <v>- Pemecah Batu (Stone Crusher)</v>
          </cell>
          <cell r="G144" t="str">
            <v>Cp1</v>
          </cell>
          <cell r="H144">
            <v>30</v>
          </cell>
          <cell r="I144" t="str">
            <v>Ton/Jam</v>
          </cell>
        </row>
        <row r="145">
          <cell r="D145" t="str">
            <v>- Wheel Loader</v>
          </cell>
          <cell r="G145" t="str">
            <v>Cp2</v>
          </cell>
          <cell r="H145">
            <v>1.5</v>
          </cell>
          <cell r="I145" t="str">
            <v>M3</v>
          </cell>
          <cell r="J145" t="str">
            <v xml:space="preserve"> Kap. Bucket</v>
          </cell>
        </row>
        <row r="146">
          <cell r="A146">
            <v>9</v>
          </cell>
          <cell r="C146" t="str">
            <v>Faktor Efisiensi Alat :</v>
          </cell>
          <cell r="D146" t="str">
            <v>- Pemecah Batu (Stone Crusher)</v>
          </cell>
          <cell r="G146" t="str">
            <v>Fa1</v>
          </cell>
          <cell r="H146">
            <v>0.7</v>
          </cell>
          <cell r="I146" t="str">
            <v>-</v>
          </cell>
        </row>
        <row r="147">
          <cell r="D147" t="str">
            <v>- Wheel Loader</v>
          </cell>
          <cell r="G147" t="str">
            <v>Fa2</v>
          </cell>
          <cell r="H147">
            <v>0.83</v>
          </cell>
          <cell r="I147" t="str">
            <v>-</v>
          </cell>
        </row>
        <row r="148">
          <cell r="A148">
            <v>10</v>
          </cell>
          <cell r="C148" t="str">
            <v>Faktor Kehilangan Material</v>
          </cell>
          <cell r="G148" t="str">
            <v>Fh</v>
          </cell>
          <cell r="H148">
            <v>1.1000000000000001</v>
          </cell>
          <cell r="I148" t="str">
            <v>-</v>
          </cell>
        </row>
        <row r="150">
          <cell r="A150" t="str">
            <v>II</v>
          </cell>
          <cell r="C150" t="str">
            <v>METHODE PELAKSANAAN</v>
          </cell>
        </row>
        <row r="151">
          <cell r="A151">
            <v>1</v>
          </cell>
          <cell r="C151" t="str">
            <v>Wheel Loader mengangkut batu/gravel dari tumpukan</v>
          </cell>
        </row>
        <row r="152">
          <cell r="C152" t="str">
            <v>dan menuangkannya ke Alat Pemecah Batu.</v>
          </cell>
        </row>
        <row r="153">
          <cell r="A153">
            <v>2</v>
          </cell>
          <cell r="C153" t="str">
            <v>Batu/gravel dipecah dengan Alat Pemecah Batu</v>
          </cell>
        </row>
        <row r="154">
          <cell r="C154" t="str">
            <v>(Stone Crusher) sehingga menghasilkan Agregat</v>
          </cell>
        </row>
        <row r="155">
          <cell r="C155" t="str">
            <v>Kasar dan Agregat Halus.</v>
          </cell>
        </row>
        <row r="156">
          <cell r="A156">
            <v>3</v>
          </cell>
          <cell r="C156" t="str">
            <v>Wheel Loader melakukan pencampuran (blending)</v>
          </cell>
        </row>
        <row r="157">
          <cell r="C157" t="str">
            <v>Agregat Kasar, Agregat Halus dan Pasir menjadi</v>
          </cell>
        </row>
        <row r="158">
          <cell r="C158" t="str">
            <v>Agregat Kelas B.</v>
          </cell>
        </row>
        <row r="160">
          <cell r="A160" t="str">
            <v>III</v>
          </cell>
          <cell r="C160" t="str">
            <v>PERHITUNGAN</v>
          </cell>
        </row>
        <row r="162">
          <cell r="A162" t="str">
            <v>III.1.</v>
          </cell>
          <cell r="C162" t="str">
            <v>HARGA SATUAN AGREGAT PRODUKSI ST. CRUSHER</v>
          </cell>
        </row>
        <row r="164">
          <cell r="A164" t="str">
            <v xml:space="preserve">1.a.  </v>
          </cell>
          <cell r="C164" t="str">
            <v>Kerja Stone Crusher memecah gravel  :</v>
          </cell>
        </row>
        <row r="165">
          <cell r="C165" t="str">
            <v xml:space="preserve">    - Waktu kerja Stone Crusher</v>
          </cell>
          <cell r="G165" t="str">
            <v>Tst</v>
          </cell>
          <cell r="H165">
            <v>1</v>
          </cell>
          <cell r="I165" t="str">
            <v>Jam</v>
          </cell>
        </row>
        <row r="166">
          <cell r="C166" t="str">
            <v xml:space="preserve">    - Produksi Stone Crusher  1 jam</v>
          </cell>
          <cell r="E166" t="str">
            <v>=  (Fa1 x Cp1) : D3</v>
          </cell>
          <cell r="G166" t="str">
            <v>Qb</v>
          </cell>
          <cell r="H166">
            <v>11.666666666666666</v>
          </cell>
          <cell r="I166" t="str">
            <v>M3/Jam</v>
          </cell>
          <cell r="J166" t="str">
            <v xml:space="preserve"> Batu pecah</v>
          </cell>
        </row>
        <row r="167">
          <cell r="C167" t="str">
            <v xml:space="preserve">    - Kebutuhan batu/gravel 1 jam</v>
          </cell>
          <cell r="E167" t="str">
            <v>=  (Fa1 x Cp1) : D1</v>
          </cell>
          <cell r="G167" t="str">
            <v>Qg</v>
          </cell>
          <cell r="H167">
            <v>11.666666666666666</v>
          </cell>
          <cell r="I167" t="str">
            <v>M3/Jam</v>
          </cell>
        </row>
        <row r="169">
          <cell r="A169" t="str">
            <v xml:space="preserve">1.b.  </v>
          </cell>
          <cell r="C169" t="str">
            <v>Kerja Wheel Loader melayani Stone Crusher  :</v>
          </cell>
        </row>
        <row r="170">
          <cell r="C170" t="str">
            <v xml:space="preserve">    - Kap. Angkut / rit   =  (Fa2 x Cp2)</v>
          </cell>
          <cell r="G170" t="str">
            <v>Ka</v>
          </cell>
          <cell r="H170">
            <v>1.2449999999999999</v>
          </cell>
          <cell r="I170" t="str">
            <v>M3</v>
          </cell>
        </row>
        <row r="171">
          <cell r="C171" t="str">
            <v xml:space="preserve">    - Waktu Siklus (Muat, Tuang, Tunggu, dll)</v>
          </cell>
          <cell r="G171" t="str">
            <v>Ts</v>
          </cell>
          <cell r="H171">
            <v>2</v>
          </cell>
          <cell r="I171" t="str">
            <v>menit</v>
          </cell>
        </row>
        <row r="172">
          <cell r="C172" t="str">
            <v xml:space="preserve">    - Waktu kerja W.Loader memasok gravel</v>
          </cell>
        </row>
        <row r="173">
          <cell r="D173" t="str">
            <v>=  {(Qg : Ka) x Ts} : 60 menit</v>
          </cell>
          <cell r="G173" t="str">
            <v>Tw</v>
          </cell>
          <cell r="H173">
            <v>0.31236055332440876</v>
          </cell>
          <cell r="I173" t="str">
            <v>Jam</v>
          </cell>
        </row>
        <row r="175">
          <cell r="A175" t="str">
            <v xml:space="preserve">1.c.  </v>
          </cell>
          <cell r="C175" t="str">
            <v>Biaya Produksi Batu Pecah / M3</v>
          </cell>
        </row>
        <row r="176">
          <cell r="D176" t="str">
            <v>=  {(Tst x Rp3) + (Tw x Rp4)} : Qb</v>
          </cell>
          <cell r="G176" t="str">
            <v>Bp</v>
          </cell>
          <cell r="H176">
            <v>41218.193650793655</v>
          </cell>
          <cell r="I176" t="str">
            <v>Rp./M3</v>
          </cell>
        </row>
        <row r="178">
          <cell r="A178" t="str">
            <v xml:space="preserve">1.d.  </v>
          </cell>
          <cell r="C178" t="str">
            <v>Harga Satuan Batu Pecah Produksi St.Crusher / M3</v>
          </cell>
        </row>
        <row r="179">
          <cell r="D179" t="str">
            <v>=  {(Qg : Qb) x Fh x Rp1} + Bp</v>
          </cell>
          <cell r="G179" t="str">
            <v>HSb</v>
          </cell>
          <cell r="H179">
            <v>233718.19365079369</v>
          </cell>
          <cell r="I179" t="str">
            <v>Rp./M3</v>
          </cell>
        </row>
        <row r="181">
          <cell r="J181" t="str">
            <v xml:space="preserve">Berlanjut </v>
          </cell>
        </row>
        <row r="182">
          <cell r="A182" t="str">
            <v>ITEM PEMBAYARAN</v>
          </cell>
          <cell r="D182" t="str">
            <v>:  AGREGAT KELAS B</v>
          </cell>
        </row>
        <row r="183">
          <cell r="A183" t="str">
            <v>JENIS PEKERJAAN</v>
          </cell>
          <cell r="D183" t="str">
            <v>:  PENGADAAN AGREGAT KELAS B</v>
          </cell>
        </row>
        <row r="184">
          <cell r="A184" t="str">
            <v>SATUAN PEMBAYARAN</v>
          </cell>
          <cell r="D184" t="str">
            <v>:  M3</v>
          </cell>
          <cell r="J184" t="str">
            <v xml:space="preserve">            URAIAN ANALISA HARGA SATUAN</v>
          </cell>
        </row>
        <row r="185">
          <cell r="J185" t="str">
            <v xml:space="preserve">Lanjutan 1 </v>
          </cell>
        </row>
        <row r="187">
          <cell r="A187" t="str">
            <v>No.</v>
          </cell>
          <cell r="C187" t="str">
            <v>U R A I A N</v>
          </cell>
          <cell r="G187" t="str">
            <v>KODE</v>
          </cell>
          <cell r="H187" t="str">
            <v>KOEFISIEN</v>
          </cell>
          <cell r="I187" t="str">
            <v>SATUAN</v>
          </cell>
          <cell r="J187" t="str">
            <v>KETERANGAN</v>
          </cell>
        </row>
        <row r="190">
          <cell r="A190" t="str">
            <v>III.2.</v>
          </cell>
          <cell r="C190" t="str">
            <v>HARGA SATUAN AGREGAT KASAR</v>
          </cell>
        </row>
        <row r="192">
          <cell r="C192" t="str">
            <v>Harga Satuan Agregat Kasar diambil sama dengan</v>
          </cell>
        </row>
        <row r="193">
          <cell r="C193" t="str">
            <v>Agregat Batu Pecah Produksi Stone Crusher</v>
          </cell>
        </row>
        <row r="194">
          <cell r="C194" t="str">
            <v>Harga Satuan Agregat Kasar / M3</v>
          </cell>
          <cell r="G194" t="str">
            <v>HSAk</v>
          </cell>
          <cell r="H194">
            <v>233718.19365079369</v>
          </cell>
          <cell r="I194" t="str">
            <v>Rupiah</v>
          </cell>
          <cell r="J194" t="str">
            <v xml:space="preserve"> Di Luar PPN</v>
          </cell>
        </row>
        <row r="196">
          <cell r="A196" t="str">
            <v>III.3.</v>
          </cell>
          <cell r="C196" t="str">
            <v>HARGA SATUAN AGREGAT HALUS</v>
          </cell>
        </row>
        <row r="198">
          <cell r="C198" t="str">
            <v>Dianggap Agregat produksi Stone Crusher yang lolos</v>
          </cell>
        </row>
        <row r="199">
          <cell r="C199" t="str">
            <v>saringan # 4 (4.75 mm) belum memenuhi Spesifikasi</v>
          </cell>
        </row>
        <row r="200">
          <cell r="C200" t="str">
            <v>sehingga perlu dicampur lagi dengan pasir 10 %</v>
          </cell>
        </row>
        <row r="202">
          <cell r="A202" t="str">
            <v>3.a.</v>
          </cell>
          <cell r="C202" t="str">
            <v>Agregat Hasil Stone Crusher</v>
          </cell>
          <cell r="E202" t="str">
            <v>=  90 % x HSb</v>
          </cell>
          <cell r="G202" t="str">
            <v>Hs1</v>
          </cell>
          <cell r="H202">
            <v>222032.28396825399</v>
          </cell>
          <cell r="I202" t="str">
            <v>Rupiah</v>
          </cell>
        </row>
        <row r="203">
          <cell r="A203" t="str">
            <v>3.b.</v>
          </cell>
          <cell r="C203" t="str">
            <v>P a s i r</v>
          </cell>
          <cell r="E203" t="str">
            <v>=  10 % x Rp2</v>
          </cell>
          <cell r="G203" t="str">
            <v>Hs2</v>
          </cell>
          <cell r="H203">
            <v>4500</v>
          </cell>
          <cell r="I203" t="str">
            <v>Rupiah</v>
          </cell>
        </row>
        <row r="204">
          <cell r="A204" t="str">
            <v>3.c.</v>
          </cell>
          <cell r="C204" t="str">
            <v>Waktu pencampuran (blending) dengan Wheel Loader</v>
          </cell>
          <cell r="G204" t="str">
            <v>Tc</v>
          </cell>
          <cell r="H204">
            <v>3.3000000000000002E-2</v>
          </cell>
          <cell r="I204" t="str">
            <v>Jam/M3</v>
          </cell>
        </row>
        <row r="205">
          <cell r="A205" t="str">
            <v>3.d.</v>
          </cell>
          <cell r="C205" t="str">
            <v>Biaya Pencampuran</v>
          </cell>
          <cell r="E205" t="str">
            <v>=  Tc x Rp4</v>
          </cell>
          <cell r="G205" t="str">
            <v>Hs3</v>
          </cell>
          <cell r="H205">
            <v>5623.1670000000004</v>
          </cell>
          <cell r="I205" t="str">
            <v>Rupiah</v>
          </cell>
        </row>
        <row r="207">
          <cell r="C207" t="str">
            <v>Harga Satuan Agregat Halus / M3</v>
          </cell>
        </row>
        <row r="208">
          <cell r="D208" t="str">
            <v xml:space="preserve"> =  Hs1 + Hs2 + Hs3</v>
          </cell>
          <cell r="G208" t="str">
            <v>HSAh</v>
          </cell>
          <cell r="H208">
            <v>232155.45096825398</v>
          </cell>
          <cell r="I208" t="str">
            <v>Rupiah</v>
          </cell>
          <cell r="J208" t="str">
            <v xml:space="preserve"> Di luar PPN</v>
          </cell>
        </row>
        <row r="210">
          <cell r="A210" t="str">
            <v>III.4.</v>
          </cell>
          <cell r="C210" t="str">
            <v>PROSES PENCAMPURAN AGREGAT KELAS B</v>
          </cell>
        </row>
        <row r="212">
          <cell r="C212" t="str">
            <v>Untuk setiap 1 M3 Agregat Kelas B, diperlukan :</v>
          </cell>
        </row>
        <row r="214">
          <cell r="A214" t="str">
            <v xml:space="preserve">4.a.  </v>
          </cell>
          <cell r="C214" t="str">
            <v xml:space="preserve">     - Agregat Kasar</v>
          </cell>
          <cell r="D214" t="str">
            <v>=  Ak x 1 M3</v>
          </cell>
          <cell r="G214" t="str">
            <v>Vk</v>
          </cell>
          <cell r="H214">
            <v>0.75</v>
          </cell>
          <cell r="I214" t="str">
            <v>M3</v>
          </cell>
        </row>
        <row r="215">
          <cell r="C215" t="str">
            <v xml:space="preserve">     - Agregat Halus</v>
          </cell>
          <cell r="D215" t="str">
            <v>=  Ah x 1 M3</v>
          </cell>
          <cell r="G215" t="str">
            <v>Vh</v>
          </cell>
          <cell r="H215">
            <v>0.25</v>
          </cell>
          <cell r="I215" t="str">
            <v>M3</v>
          </cell>
        </row>
        <row r="216">
          <cell r="C216" t="str">
            <v xml:space="preserve">     - Total volume batu pecah  =  Vk + Vh</v>
          </cell>
          <cell r="G216" t="str">
            <v>Va</v>
          </cell>
          <cell r="H216">
            <v>1</v>
          </cell>
          <cell r="I216" t="str">
            <v>M3</v>
          </cell>
        </row>
        <row r="218">
          <cell r="A218" t="str">
            <v xml:space="preserve">4.c.  </v>
          </cell>
          <cell r="C218" t="str">
            <v>Waktu pencampuran (blending) oleh Wheel Loader</v>
          </cell>
          <cell r="G218" t="str">
            <v>Tc</v>
          </cell>
          <cell r="H218">
            <v>3.3333333333333298E-2</v>
          </cell>
          <cell r="I218" t="str">
            <v>Jam/M3</v>
          </cell>
        </row>
        <row r="220">
          <cell r="A220" t="str">
            <v>III.5.</v>
          </cell>
          <cell r="C220" t="str">
            <v>HARGA SATUAN BAHAN AGREGAT KELAS B</v>
          </cell>
        </row>
        <row r="222">
          <cell r="A222" t="str">
            <v xml:space="preserve">5.a.  </v>
          </cell>
          <cell r="C222" t="str">
            <v>Agregat Kasar</v>
          </cell>
          <cell r="D222" t="str">
            <v xml:space="preserve"> =  Vk x HSAk</v>
          </cell>
          <cell r="G222" t="str">
            <v>Hs1</v>
          </cell>
          <cell r="H222">
            <v>175288.64523809525</v>
          </cell>
          <cell r="I222" t="str">
            <v>Rupiah</v>
          </cell>
        </row>
        <row r="224">
          <cell r="A224" t="str">
            <v xml:space="preserve">5.b.  </v>
          </cell>
          <cell r="C224" t="str">
            <v>Agregat Halus</v>
          </cell>
          <cell r="D224" t="str">
            <v xml:space="preserve"> =  Vh x HSAh</v>
          </cell>
          <cell r="G224" t="str">
            <v>Hs2</v>
          </cell>
          <cell r="H224">
            <v>58038.862742063495</v>
          </cell>
          <cell r="I224" t="str">
            <v>Rupiah</v>
          </cell>
        </row>
        <row r="226">
          <cell r="A226" t="str">
            <v xml:space="preserve">5.c.  </v>
          </cell>
          <cell r="C226" t="str">
            <v>Biaya Pencampuran</v>
          </cell>
          <cell r="D226" t="str">
            <v xml:space="preserve"> =  Tc x Rp4</v>
          </cell>
          <cell r="G226" t="str">
            <v>Hs3</v>
          </cell>
          <cell r="H226">
            <v>5679.9666666666608</v>
          </cell>
          <cell r="I226" t="str">
            <v>Rupiah</v>
          </cell>
        </row>
        <row r="228">
          <cell r="A228" t="str">
            <v xml:space="preserve">5.d.  </v>
          </cell>
          <cell r="C228" t="str">
            <v>Harga Satuan Agregat Kelas B / M3</v>
          </cell>
        </row>
        <row r="229">
          <cell r="D229" t="str">
            <v xml:space="preserve"> =  Hs1 + Hs2 + Hs3</v>
          </cell>
          <cell r="G229" t="str">
            <v>HSAA</v>
          </cell>
          <cell r="H229">
            <v>239007.47464682543</v>
          </cell>
          <cell r="I229" t="str">
            <v>Rupiah</v>
          </cell>
          <cell r="J229" t="str">
            <v xml:space="preserve"> Di luar PPN</v>
          </cell>
        </row>
        <row r="361">
          <cell r="A361" t="str">
            <v>ITEM PEMBAYARAN</v>
          </cell>
          <cell r="D361" t="str">
            <v>:  AGREGAT KELAS C</v>
          </cell>
        </row>
        <row r="362">
          <cell r="A362" t="str">
            <v>JENIS PEKERJAAN</v>
          </cell>
          <cell r="D362" t="str">
            <v>:  PENGADAAN AGREGAT KELAS C</v>
          </cell>
        </row>
        <row r="363">
          <cell r="A363" t="str">
            <v>SATUAN PEMBAYARAN</v>
          </cell>
          <cell r="D363" t="str">
            <v>:  M3</v>
          </cell>
          <cell r="J363" t="str">
            <v xml:space="preserve">            URAIAN ANALISA HARGA SATUAN</v>
          </cell>
        </row>
        <row r="366">
          <cell r="A366" t="str">
            <v>No.</v>
          </cell>
          <cell r="C366" t="str">
            <v>U R A I A N</v>
          </cell>
          <cell r="G366" t="str">
            <v>KODE</v>
          </cell>
          <cell r="H366" t="str">
            <v>KOEFISIEN</v>
          </cell>
          <cell r="I366" t="str">
            <v>SATUAN</v>
          </cell>
          <cell r="J366" t="str">
            <v>KETERANGAN</v>
          </cell>
        </row>
        <row r="369">
          <cell r="A369" t="str">
            <v>I</v>
          </cell>
          <cell r="C369" t="str">
            <v>ASUMSI</v>
          </cell>
        </row>
        <row r="370">
          <cell r="A370">
            <v>1</v>
          </cell>
          <cell r="C370" t="str">
            <v>Bahan dasar (Batu dan Pasir) diterima di lokasi Alat</v>
          </cell>
        </row>
        <row r="371">
          <cell r="C371" t="str">
            <v>Pemecah Batu (di Base Camp)</v>
          </cell>
        </row>
        <row r="372">
          <cell r="A372">
            <v>2</v>
          </cell>
          <cell r="C372" t="str">
            <v>Kegiatan dilakukan di dalam lokasi Base Camp</v>
          </cell>
        </row>
        <row r="373">
          <cell r="A373">
            <v>3</v>
          </cell>
          <cell r="C373" t="str">
            <v>Komposisi campuran  :</v>
          </cell>
          <cell r="E373" t="str">
            <v>- Batu Pecah</v>
          </cell>
          <cell r="G373" t="str">
            <v>Ab</v>
          </cell>
          <cell r="H373">
            <v>60</v>
          </cell>
          <cell r="I373" t="str">
            <v>%</v>
          </cell>
        </row>
        <row r="374">
          <cell r="E374" t="str">
            <v>- Sirtu</v>
          </cell>
          <cell r="G374" t="str">
            <v>As</v>
          </cell>
          <cell r="H374">
            <v>40</v>
          </cell>
          <cell r="I374" t="str">
            <v>%</v>
          </cell>
        </row>
        <row r="375">
          <cell r="A375">
            <v>4</v>
          </cell>
          <cell r="C375" t="str">
            <v>Hasil produksi Alat Pemecah Batu :</v>
          </cell>
          <cell r="E375" t="str">
            <v>- Agregat Halus</v>
          </cell>
          <cell r="G375" t="str">
            <v>H</v>
          </cell>
          <cell r="H375">
            <v>30</v>
          </cell>
          <cell r="I375" t="str">
            <v>%</v>
          </cell>
        </row>
        <row r="376">
          <cell r="E376" t="str">
            <v>- Agregat Kasar</v>
          </cell>
          <cell r="G376" t="str">
            <v>K</v>
          </cell>
          <cell r="H376">
            <v>70</v>
          </cell>
          <cell r="I376" t="str">
            <v>%</v>
          </cell>
        </row>
        <row r="377">
          <cell r="A377">
            <v>5</v>
          </cell>
          <cell r="C377" t="str">
            <v>Berat Jenis Bahan :</v>
          </cell>
          <cell r="D377" t="str">
            <v>- Batu / Gravel</v>
          </cell>
          <cell r="G377" t="str">
            <v>D1</v>
          </cell>
          <cell r="H377">
            <v>1.8</v>
          </cell>
          <cell r="I377" t="str">
            <v>Ton/M3</v>
          </cell>
        </row>
        <row r="378">
          <cell r="D378" t="str">
            <v>- Sirtu</v>
          </cell>
          <cell r="G378" t="str">
            <v>D2</v>
          </cell>
          <cell r="H378">
            <v>1.67</v>
          </cell>
          <cell r="I378" t="str">
            <v>Ton/M3</v>
          </cell>
        </row>
        <row r="379">
          <cell r="D379" t="str">
            <v>- Batu Pecah</v>
          </cell>
          <cell r="G379" t="str">
            <v>D3</v>
          </cell>
          <cell r="H379">
            <v>1.8</v>
          </cell>
          <cell r="I379" t="str">
            <v>Ton/M3</v>
          </cell>
        </row>
        <row r="380">
          <cell r="A380">
            <v>6</v>
          </cell>
          <cell r="C380" t="str">
            <v>Harga Satuan Bahan Dasar    :</v>
          </cell>
          <cell r="E380" t="str">
            <v>- Batu / Gravel</v>
          </cell>
          <cell r="G380" t="str">
            <v>Rp1</v>
          </cell>
          <cell r="H380">
            <v>55000</v>
          </cell>
          <cell r="I380" t="str">
            <v>Rp./M3</v>
          </cell>
        </row>
        <row r="381">
          <cell r="E381" t="str">
            <v>- Sirtu</v>
          </cell>
          <cell r="G381" t="str">
            <v>Rp2</v>
          </cell>
          <cell r="H381">
            <v>90000</v>
          </cell>
          <cell r="I381" t="str">
            <v>Rp./M3</v>
          </cell>
        </row>
        <row r="382">
          <cell r="A382">
            <v>7</v>
          </cell>
          <cell r="C382" t="str">
            <v>Biaya Operasi Alat :</v>
          </cell>
          <cell r="D382" t="str">
            <v>- Pemecah Batu (Stone Crusher)</v>
          </cell>
          <cell r="G382" t="str">
            <v>Rp3</v>
          </cell>
          <cell r="H382">
            <v>427653</v>
          </cell>
          <cell r="I382" t="str">
            <v>Rp./Jam</v>
          </cell>
        </row>
        <row r="383">
          <cell r="D383" t="str">
            <v>- Wheel Loader</v>
          </cell>
          <cell r="G383" t="str">
            <v>Rp4</v>
          </cell>
          <cell r="H383">
            <v>170399</v>
          </cell>
          <cell r="I383" t="str">
            <v>Rp./Jam</v>
          </cell>
        </row>
        <row r="384">
          <cell r="A384">
            <v>8</v>
          </cell>
          <cell r="C384" t="str">
            <v>Kapasitas Alat :</v>
          </cell>
          <cell r="D384" t="str">
            <v>- Pemecah Batu (Stone Crusher)</v>
          </cell>
          <cell r="G384" t="str">
            <v>Cp1</v>
          </cell>
          <cell r="H384">
            <v>30</v>
          </cell>
          <cell r="I384" t="str">
            <v>Ton/Jam</v>
          </cell>
        </row>
        <row r="385">
          <cell r="D385" t="str">
            <v>- Wheel Loader</v>
          </cell>
          <cell r="G385" t="str">
            <v>Cp2</v>
          </cell>
          <cell r="H385">
            <v>1.5</v>
          </cell>
          <cell r="I385" t="str">
            <v>M3</v>
          </cell>
          <cell r="J385" t="str">
            <v xml:space="preserve"> Kap. Bucket</v>
          </cell>
        </row>
        <row r="386">
          <cell r="A386">
            <v>9</v>
          </cell>
          <cell r="C386" t="str">
            <v>Faktor Efisiensi Alat :</v>
          </cell>
          <cell r="D386" t="str">
            <v>- Pemecah Batu (Stone Crusher)</v>
          </cell>
          <cell r="G386" t="str">
            <v>Fa1</v>
          </cell>
          <cell r="H386">
            <v>0.7</v>
          </cell>
          <cell r="I386" t="str">
            <v>-</v>
          </cell>
        </row>
        <row r="387">
          <cell r="D387" t="str">
            <v>- Wheel Loader</v>
          </cell>
          <cell r="G387" t="str">
            <v>Fa2</v>
          </cell>
          <cell r="H387">
            <v>0.83</v>
          </cell>
          <cell r="I387" t="str">
            <v>-</v>
          </cell>
        </row>
        <row r="388">
          <cell r="A388">
            <v>10</v>
          </cell>
          <cell r="C388" t="str">
            <v>Faktor Kehilangan Material</v>
          </cell>
          <cell r="G388" t="str">
            <v>Fh</v>
          </cell>
          <cell r="H388">
            <v>1.1000000000000001</v>
          </cell>
          <cell r="I388" t="str">
            <v>-</v>
          </cell>
        </row>
        <row r="390">
          <cell r="A390" t="str">
            <v>II</v>
          </cell>
          <cell r="C390" t="str">
            <v>METHODE PELAKSANAAN</v>
          </cell>
        </row>
        <row r="391">
          <cell r="A391">
            <v>1</v>
          </cell>
          <cell r="C391" t="str">
            <v>Wheel Loader mengangkut batu/gravel dari tumpukan</v>
          </cell>
        </row>
        <row r="392">
          <cell r="C392" t="str">
            <v>dan menuangkannya ke Alat Pemecah Batu.</v>
          </cell>
        </row>
        <row r="393">
          <cell r="A393">
            <v>2</v>
          </cell>
          <cell r="C393" t="str">
            <v>Batu/gravel dipecah dengan Alat Pemecah Batu</v>
          </cell>
        </row>
        <row r="394">
          <cell r="C394" t="str">
            <v>(Stone Crusher) sehingga menghasilkan Agregat</v>
          </cell>
        </row>
        <row r="395">
          <cell r="C395" t="str">
            <v>Kasar dan Agregat Halus.</v>
          </cell>
        </row>
        <row r="396">
          <cell r="A396">
            <v>3</v>
          </cell>
          <cell r="C396" t="str">
            <v>Wheel Loader melakukan pencampuran (blending)</v>
          </cell>
        </row>
        <row r="397">
          <cell r="C397" t="str">
            <v>Agregat Batu Pecah dan Sirtu menjadi Agregat</v>
          </cell>
        </row>
        <row r="398">
          <cell r="C398" t="str">
            <v>Kelas C.</v>
          </cell>
        </row>
        <row r="400">
          <cell r="A400" t="str">
            <v>III</v>
          </cell>
          <cell r="C400" t="str">
            <v>PERHITUNGAN</v>
          </cell>
        </row>
        <row r="402">
          <cell r="A402" t="str">
            <v>III.1.</v>
          </cell>
          <cell r="C402" t="str">
            <v>HARGA SATUAN AGREGAT PRODUKSI ST. CRUSHER</v>
          </cell>
        </row>
        <row r="404">
          <cell r="A404" t="str">
            <v xml:space="preserve">1.a.  </v>
          </cell>
          <cell r="C404" t="str">
            <v>Kerja Stone Crusher memecah gravel  :</v>
          </cell>
        </row>
        <row r="405">
          <cell r="C405" t="str">
            <v xml:space="preserve">    - Waktu kerja Stone Crusher</v>
          </cell>
          <cell r="G405" t="str">
            <v>Tst</v>
          </cell>
          <cell r="H405">
            <v>1</v>
          </cell>
          <cell r="I405" t="str">
            <v>Jam</v>
          </cell>
        </row>
        <row r="406">
          <cell r="C406" t="str">
            <v xml:space="preserve">    - Produksi Stone Crusher  1 jam</v>
          </cell>
          <cell r="E406" t="str">
            <v>=  (Fa1 x Cp1) : D3</v>
          </cell>
          <cell r="G406" t="str">
            <v>Qb</v>
          </cell>
          <cell r="H406">
            <v>11.666666666666666</v>
          </cell>
          <cell r="I406" t="str">
            <v>M3/Jam</v>
          </cell>
          <cell r="J406" t="str">
            <v xml:space="preserve"> Batu pecah</v>
          </cell>
        </row>
        <row r="407">
          <cell r="C407" t="str">
            <v xml:space="preserve">    - Kebutuhan batu/gravel 1 jam</v>
          </cell>
          <cell r="E407" t="str">
            <v>=  (Fa1 x Cp1) : D1</v>
          </cell>
          <cell r="G407" t="str">
            <v>Qg</v>
          </cell>
          <cell r="H407">
            <v>11.666666666666666</v>
          </cell>
          <cell r="I407" t="str">
            <v>M3/Jam</v>
          </cell>
        </row>
        <row r="409">
          <cell r="A409" t="str">
            <v xml:space="preserve">1.b.  </v>
          </cell>
          <cell r="C409" t="str">
            <v>Kerja Wheel Loader melayani Stone Crusher  :</v>
          </cell>
        </row>
        <row r="410">
          <cell r="C410" t="str">
            <v xml:space="preserve">    - Kap. Angkut / rit   =  (Fa2 x Cp2)</v>
          </cell>
          <cell r="G410" t="str">
            <v>Ka</v>
          </cell>
          <cell r="H410">
            <v>1.2449999999999999</v>
          </cell>
          <cell r="I410" t="str">
            <v>M3</v>
          </cell>
        </row>
        <row r="411">
          <cell r="C411" t="str">
            <v xml:space="preserve">    - Waktu Siklus (Muat, Tuang, Tunggu, dll)</v>
          </cell>
          <cell r="G411" t="str">
            <v>Ts</v>
          </cell>
          <cell r="H411">
            <v>2</v>
          </cell>
          <cell r="I411" t="str">
            <v>menit</v>
          </cell>
        </row>
        <row r="412">
          <cell r="C412" t="str">
            <v xml:space="preserve">    - Waktu kerja W.Loader memasok gravel</v>
          </cell>
        </row>
        <row r="413">
          <cell r="D413" t="str">
            <v>=  {(Qg : Ka) x Ts} : 60 menit</v>
          </cell>
          <cell r="G413" t="str">
            <v>Tw</v>
          </cell>
          <cell r="H413">
            <v>0.31236055332440876</v>
          </cell>
          <cell r="I413" t="str">
            <v>Jam</v>
          </cell>
        </row>
        <row r="415">
          <cell r="A415" t="str">
            <v xml:space="preserve">1.c.  </v>
          </cell>
          <cell r="C415" t="str">
            <v>Biaya Produksi Batu Pecah / M3</v>
          </cell>
        </row>
        <row r="416">
          <cell r="D416" t="str">
            <v>=  {(Tst x Rp3) + (Tw x Rp4)} : Qb</v>
          </cell>
          <cell r="G416" t="str">
            <v>Bp</v>
          </cell>
          <cell r="H416">
            <v>41218.193650793655</v>
          </cell>
          <cell r="I416" t="str">
            <v>Rp./M3</v>
          </cell>
        </row>
        <row r="418">
          <cell r="A418" t="str">
            <v xml:space="preserve">1.d.  </v>
          </cell>
          <cell r="C418" t="str">
            <v>Harga Satuan Batu Pecah Produksi St.Crusher / M3</v>
          </cell>
        </row>
        <row r="419">
          <cell r="D419" t="str">
            <v>=  {(Qg : Qb) x Fh x Rp1} + Bp</v>
          </cell>
          <cell r="G419" t="str">
            <v>HSb</v>
          </cell>
          <cell r="H419">
            <v>101718.19365079366</v>
          </cell>
          <cell r="I419" t="str">
            <v>Rp./M3</v>
          </cell>
        </row>
        <row r="421">
          <cell r="J421" t="str">
            <v xml:space="preserve">Berlanjut </v>
          </cell>
        </row>
        <row r="422">
          <cell r="A422" t="str">
            <v>ITEM PEMBAYARAN</v>
          </cell>
          <cell r="D422" t="str">
            <v>:  AGREGAT KELAS C</v>
          </cell>
        </row>
        <row r="423">
          <cell r="A423" t="str">
            <v>JENIS PEKERJAAN</v>
          </cell>
          <cell r="D423" t="str">
            <v>:  PENGADAAN AGREGAT KELAS C</v>
          </cell>
        </row>
        <row r="424">
          <cell r="A424" t="str">
            <v>SATUAN PEMBAYARAN</v>
          </cell>
          <cell r="D424" t="str">
            <v>:  M3</v>
          </cell>
          <cell r="J424" t="str">
            <v xml:space="preserve">            URAIAN ANALISA HARGA SATUAN</v>
          </cell>
        </row>
        <row r="425">
          <cell r="J425" t="str">
            <v xml:space="preserve">Lanjutan 1 </v>
          </cell>
        </row>
        <row r="427">
          <cell r="A427" t="str">
            <v>No.</v>
          </cell>
          <cell r="C427" t="str">
            <v>U R A I A N</v>
          </cell>
          <cell r="G427" t="str">
            <v>KODE</v>
          </cell>
          <cell r="H427" t="str">
            <v>KOEFISIEN</v>
          </cell>
          <cell r="I427" t="str">
            <v>SATUAN</v>
          </cell>
          <cell r="J427" t="str">
            <v>KETERANGAN</v>
          </cell>
        </row>
        <row r="430">
          <cell r="A430" t="str">
            <v>III.2.</v>
          </cell>
          <cell r="C430" t="str">
            <v>PROSES PENCAMPURAN AGREGAT KELAS C</v>
          </cell>
        </row>
        <row r="432">
          <cell r="C432" t="str">
            <v>Untuk setiap 1 M3 Agregat Kelas C, diperlukan :</v>
          </cell>
        </row>
        <row r="434">
          <cell r="A434" t="str">
            <v xml:space="preserve">2.a.  </v>
          </cell>
          <cell r="C434" t="str">
            <v>Volume batu pecah produksi Stone Crusher</v>
          </cell>
        </row>
        <row r="436">
          <cell r="D436" t="str">
            <v>( Ab X 1 M3 )</v>
          </cell>
          <cell r="G436" t="str">
            <v>Vp</v>
          </cell>
          <cell r="H436">
            <v>0.6</v>
          </cell>
          <cell r="I436" t="str">
            <v>M3</v>
          </cell>
        </row>
        <row r="439">
          <cell r="A439" t="str">
            <v xml:space="preserve">2.b.  </v>
          </cell>
          <cell r="C439" t="str">
            <v>Volume sirtu</v>
          </cell>
          <cell r="D439" t="str">
            <v>( As X 1 M3 )</v>
          </cell>
          <cell r="G439" t="str">
            <v>Vs</v>
          </cell>
          <cell r="H439">
            <v>0.4</v>
          </cell>
          <cell r="I439" t="str">
            <v>M3</v>
          </cell>
        </row>
        <row r="442">
          <cell r="A442" t="str">
            <v xml:space="preserve">2.c.  </v>
          </cell>
          <cell r="C442" t="str">
            <v>Waktu pencampuran (blending) oleh Wheel Loader</v>
          </cell>
          <cell r="G442" t="str">
            <v>Tc</v>
          </cell>
          <cell r="H442">
            <v>3.3333333333333298E-2</v>
          </cell>
          <cell r="I442" t="str">
            <v>Jam/M3</v>
          </cell>
        </row>
        <row r="444">
          <cell r="A444" t="str">
            <v>III.3.</v>
          </cell>
          <cell r="C444" t="str">
            <v>HARGA SATUAN BAHAN AGREGAT KELAS C</v>
          </cell>
        </row>
        <row r="446">
          <cell r="A446" t="str">
            <v xml:space="preserve">3.a.  </v>
          </cell>
          <cell r="C446" t="str">
            <v>Batu Pecah</v>
          </cell>
          <cell r="D446" t="str">
            <v xml:space="preserve"> =  Vp x HSb</v>
          </cell>
          <cell r="G446" t="str">
            <v>Hs1</v>
          </cell>
          <cell r="H446">
            <v>61030.916190476193</v>
          </cell>
          <cell r="I446" t="str">
            <v>Rupiah</v>
          </cell>
        </row>
        <row r="448">
          <cell r="A448" t="str">
            <v xml:space="preserve">3.b.  </v>
          </cell>
          <cell r="C448" t="str">
            <v>Pasir</v>
          </cell>
          <cell r="D448" t="str">
            <v xml:space="preserve"> =  Vs x Rp2</v>
          </cell>
          <cell r="G448" t="str">
            <v>Hs2</v>
          </cell>
          <cell r="H448">
            <v>36000</v>
          </cell>
          <cell r="I448" t="str">
            <v>Rupiah</v>
          </cell>
        </row>
        <row r="450">
          <cell r="A450" t="str">
            <v xml:space="preserve">3.c.  </v>
          </cell>
          <cell r="C450" t="str">
            <v>Biaya Pencampuran</v>
          </cell>
          <cell r="D450" t="str">
            <v xml:space="preserve"> =  Tc x Rp4</v>
          </cell>
          <cell r="G450" t="str">
            <v>Hs3</v>
          </cell>
          <cell r="H450">
            <v>5679.9666666666608</v>
          </cell>
          <cell r="I450" t="str">
            <v>Rupiah</v>
          </cell>
        </row>
        <row r="452">
          <cell r="A452" t="str">
            <v xml:space="preserve">3.d.  </v>
          </cell>
          <cell r="C452" t="str">
            <v>Harga Satuan Agregat Kelas C / M3</v>
          </cell>
        </row>
        <row r="453">
          <cell r="D453" t="str">
            <v xml:space="preserve"> =  Hs1 + Hs2 + Hs3</v>
          </cell>
          <cell r="G453" t="str">
            <v>HSAA</v>
          </cell>
          <cell r="H453">
            <v>102710.88285714285</v>
          </cell>
          <cell r="I453" t="str">
            <v>Rupiah</v>
          </cell>
          <cell r="J453" t="str">
            <v xml:space="preserve"> Di luar PPN</v>
          </cell>
        </row>
        <row r="454">
          <cell r="G454" t="str">
            <v>PPN</v>
          </cell>
          <cell r="H454">
            <v>10271.088285714286</v>
          </cell>
          <cell r="I454" t="str">
            <v>Rupiah</v>
          </cell>
          <cell r="J454" t="str">
            <v xml:space="preserve"> PPN = 10 %</v>
          </cell>
        </row>
        <row r="455">
          <cell r="G455" t="str">
            <v>HSAA</v>
          </cell>
          <cell r="H455">
            <v>112981.97114285713</v>
          </cell>
          <cell r="I455" t="str">
            <v>Rupiah</v>
          </cell>
          <cell r="J455" t="str">
            <v xml:space="preserve"> Termasuk PPN</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awaran"/>
      <sheetName val="rekap"/>
      <sheetName val="rab1"/>
      <sheetName val="upahbahan"/>
      <sheetName val="metode"/>
      <sheetName val="analisa"/>
      <sheetName val="anal-alat"/>
      <sheetName val="scedule"/>
      <sheetName val="Sheet1"/>
      <sheetName val="pemb.utama"/>
      <sheetName val="kontrakterseleksi"/>
      <sheetName val="simak"/>
      <sheetName val="subkon"/>
      <sheetName val="lamp.13"/>
      <sheetName val="satjadi"/>
      <sheetName val="rab"/>
      <sheetName val="Sheet4"/>
      <sheetName val="timescedule"/>
      <sheetName val="skema"/>
      <sheetName val="usulanalat"/>
      <sheetName val="usulanstafinti"/>
      <sheetName val="dataadm"/>
      <sheetName val="isian kua."/>
      <sheetName val="Lan.hukum"/>
      <sheetName val="neraca"/>
      <sheetName val="personalia"/>
      <sheetName val="dataperalatan"/>
      <sheetName val="datapengalaman"/>
      <sheetName val="SKN"/>
      <sheetName val="CAVER"/>
      <sheetName val="OUTPUT"/>
      <sheetName val="Sheet2"/>
    </sheetNames>
    <sheetDataSet>
      <sheetData sheetId="0"/>
      <sheetData sheetId="1" refreshError="1">
        <row r="51">
          <cell r="G51">
            <v>690614571.09083867</v>
          </cell>
        </row>
      </sheetData>
      <sheetData sheetId="2" refreshError="1">
        <row r="28">
          <cell r="I28">
            <v>1250000</v>
          </cell>
        </row>
        <row r="48">
          <cell r="I48">
            <v>112178377.69947073</v>
          </cell>
        </row>
        <row r="68">
          <cell r="I68">
            <v>1476975.9598958497</v>
          </cell>
        </row>
        <row r="108">
          <cell r="I108">
            <v>0</v>
          </cell>
        </row>
        <row r="139">
          <cell r="I139">
            <v>518468986.29868788</v>
          </cell>
        </row>
        <row r="306">
          <cell r="I306">
            <v>2971126.1249999995</v>
          </cell>
        </row>
        <row r="364">
          <cell r="I364">
            <v>54269105.007784255</v>
          </cell>
        </row>
      </sheetData>
      <sheetData sheetId="3" refreshError="1">
        <row r="28">
          <cell r="G28">
            <v>13500</v>
          </cell>
        </row>
        <row r="29">
          <cell r="G29">
            <v>8000</v>
          </cell>
        </row>
        <row r="30">
          <cell r="G30">
            <v>8500</v>
          </cell>
        </row>
        <row r="31">
          <cell r="G31">
            <v>13500</v>
          </cell>
        </row>
        <row r="32">
          <cell r="G32">
            <v>7500</v>
          </cell>
        </row>
        <row r="67">
          <cell r="G67">
            <v>147785.46666666667</v>
          </cell>
        </row>
        <row r="68">
          <cell r="G68">
            <v>142177.856</v>
          </cell>
        </row>
        <row r="70">
          <cell r="G70">
            <v>246763.91999999998</v>
          </cell>
        </row>
        <row r="72">
          <cell r="G72">
            <v>272261.68</v>
          </cell>
        </row>
        <row r="73">
          <cell r="G73">
            <v>129143.37599999999</v>
          </cell>
        </row>
        <row r="75">
          <cell r="G75">
            <v>23419.760000000002</v>
          </cell>
        </row>
        <row r="76">
          <cell r="G76">
            <v>145084.576</v>
          </cell>
        </row>
        <row r="77">
          <cell r="G77">
            <v>22300</v>
          </cell>
        </row>
        <row r="78">
          <cell r="G78">
            <v>250</v>
          </cell>
        </row>
        <row r="111">
          <cell r="G111">
            <v>140000</v>
          </cell>
        </row>
        <row r="112">
          <cell r="G112">
            <v>125000</v>
          </cell>
        </row>
        <row r="114">
          <cell r="G114">
            <v>8500</v>
          </cell>
        </row>
        <row r="115">
          <cell r="G115">
            <v>25</v>
          </cell>
        </row>
        <row r="116">
          <cell r="G116">
            <v>85000</v>
          </cell>
        </row>
        <row r="117">
          <cell r="G117">
            <v>125000</v>
          </cell>
        </row>
        <row r="118">
          <cell r="G118">
            <v>140000</v>
          </cell>
        </row>
        <row r="119">
          <cell r="G119">
            <v>155000</v>
          </cell>
        </row>
        <row r="120">
          <cell r="G120">
            <v>38000</v>
          </cell>
        </row>
        <row r="122">
          <cell r="G122">
            <v>75000</v>
          </cell>
        </row>
      </sheetData>
      <sheetData sheetId="4"/>
      <sheetData sheetId="5" refreshError="1">
        <row r="96">
          <cell r="K96">
            <v>36815.076144000006</v>
          </cell>
        </row>
        <row r="155">
          <cell r="K155">
            <v>685905</v>
          </cell>
        </row>
        <row r="1226">
          <cell r="K1226" t="e">
            <v>#REF!</v>
          </cell>
        </row>
        <row r="4217">
          <cell r="K4217" t="e">
            <v>#REF!</v>
          </cell>
        </row>
        <row r="4278">
          <cell r="K4278" t="e">
            <v>#REF!</v>
          </cell>
        </row>
        <row r="4339">
          <cell r="K4339" t="e">
            <v>#REF!</v>
          </cell>
        </row>
        <row r="4400">
          <cell r="K4400" t="e">
            <v>#REF!</v>
          </cell>
        </row>
        <row r="4461">
          <cell r="K4461" t="e">
            <v>#REF!</v>
          </cell>
        </row>
        <row r="4520">
          <cell r="K4520" t="e">
            <v>#REF!</v>
          </cell>
        </row>
        <row r="4578">
          <cell r="K4578" t="e">
            <v>#REF!</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5">
          <cell r="A5" t="str">
            <v>INDRIATI GAIB</v>
          </cell>
        </row>
        <row r="9">
          <cell r="A9" t="str">
            <v>CV.  NATON</v>
          </cell>
        </row>
      </sheetData>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HAN"/>
      <sheetName val="TIME"/>
      <sheetName val="Rekap Biaya"/>
      <sheetName val="KH2"/>
      <sheetName val="Kuantitas &amp; Harga"/>
    </sheetNames>
    <sheetDataSet>
      <sheetData sheetId="0"/>
      <sheetData sheetId="1"/>
      <sheetData sheetId="2"/>
      <sheetData sheetId="3"/>
      <sheetData sheetId="4">
        <row r="3">
          <cell r="B3" t="str">
            <v>DAFTAR  KUANTITAS DAN HARGA</v>
          </cell>
        </row>
        <row r="5">
          <cell r="B5" t="str">
            <v>Proyek</v>
          </cell>
          <cell r="D5" t="str">
            <v>: Pengembangan Jalan Onderlaag</v>
          </cell>
        </row>
        <row r="6">
          <cell r="B6" t="str">
            <v>Pekerjaan</v>
          </cell>
          <cell r="D6" t="str">
            <v>: Pembangunan Jalan Onderlaag &amp; 1 bh Jembatan Ruas Jalan FKPPI Panj. 1395 m Lebar 3,5 m</v>
          </cell>
        </row>
        <row r="7">
          <cell r="B7" t="str">
            <v xml:space="preserve"> Prop / Kodya</v>
          </cell>
          <cell r="D7" t="str">
            <v>: Lampung / Metro</v>
          </cell>
        </row>
        <row r="8">
          <cell r="B8" t="str">
            <v>T. Anggaran</v>
          </cell>
          <cell r="D8" t="str">
            <v>: 2003</v>
          </cell>
        </row>
        <row r="10">
          <cell r="E10" t="str">
            <v/>
          </cell>
          <cell r="F10" t="str">
            <v/>
          </cell>
        </row>
        <row r="11">
          <cell r="B11" t="str">
            <v>No. Mata</v>
          </cell>
          <cell r="C11" t="str">
            <v>Uraian</v>
          </cell>
          <cell r="E11" t="str">
            <v>Satuan</v>
          </cell>
          <cell r="F11" t="str">
            <v>Perkiraan</v>
          </cell>
          <cell r="G11" t="str">
            <v>Harga</v>
          </cell>
          <cell r="H11" t="str">
            <v>Jumlah</v>
          </cell>
        </row>
        <row r="12">
          <cell r="B12" t="str">
            <v>Pembayaran</v>
          </cell>
          <cell r="F12" t="str">
            <v>Kuantitas</v>
          </cell>
          <cell r="G12" t="str">
            <v>Satuan</v>
          </cell>
          <cell r="H12" t="str">
            <v>Harga-Harga</v>
          </cell>
        </row>
        <row r="13">
          <cell r="G13" t="str">
            <v>(Rupiah)</v>
          </cell>
          <cell r="H13" t="str">
            <v>(Rupiah)</v>
          </cell>
        </row>
        <row r="14">
          <cell r="B14" t="str">
            <v>a</v>
          </cell>
          <cell r="D14" t="str">
            <v>b</v>
          </cell>
          <cell r="E14" t="str">
            <v>c</v>
          </cell>
          <cell r="F14" t="str">
            <v>d</v>
          </cell>
          <cell r="G14" t="str">
            <v>e</v>
          </cell>
          <cell r="H14" t="str">
            <v>f = (d x e)</v>
          </cell>
        </row>
        <row r="16">
          <cell r="D16" t="str">
            <v>DIVISI 1. - MOBILISASI</v>
          </cell>
        </row>
        <row r="18">
          <cell r="B18" t="str">
            <v>1.2</v>
          </cell>
          <cell r="D18" t="str">
            <v>Mobilisasi</v>
          </cell>
          <cell r="E18" t="str">
            <v>Lump sum</v>
          </cell>
          <cell r="F18">
            <v>1</v>
          </cell>
          <cell r="G18">
            <v>9750000</v>
          </cell>
          <cell r="H18">
            <v>9750000</v>
          </cell>
        </row>
        <row r="21">
          <cell r="D21" t="str">
            <v>Jumlah Harga Pekerjaan DIVISI 1  (masuk pada Rekapitulasi Perkiraan Harga Pekerjaan)</v>
          </cell>
          <cell r="H21">
            <v>9750000</v>
          </cell>
        </row>
        <row r="24">
          <cell r="D24" t="str">
            <v>DIVISI 2. DRAINASE</v>
          </cell>
        </row>
        <row r="26">
          <cell r="B26" t="str">
            <v>2.1</v>
          </cell>
          <cell r="D26" t="str">
            <v xml:space="preserve">Pekerjaan Galian untuk Selokan Drainase dan Saluran Air </v>
          </cell>
          <cell r="E26" t="str">
            <v>M3</v>
          </cell>
          <cell r="F26">
            <v>477.99</v>
          </cell>
          <cell r="G26">
            <v>12779.6</v>
          </cell>
          <cell r="H26">
            <v>6108521.0040000007</v>
          </cell>
        </row>
        <row r="28">
          <cell r="B28" t="str">
            <v>2.2</v>
          </cell>
          <cell r="D28" t="str">
            <v>Pekerjaan Pasangan Batu dengan Mortar</v>
          </cell>
          <cell r="E28" t="str">
            <v>M3</v>
          </cell>
          <cell r="F28">
            <v>37.909999999999997</v>
          </cell>
          <cell r="G28">
            <v>202657.09</v>
          </cell>
          <cell r="H28">
            <v>7682730.2818999989</v>
          </cell>
        </row>
        <row r="30">
          <cell r="B30" t="str">
            <v>2.3(1)</v>
          </cell>
          <cell r="D30" t="str">
            <v>Gorong Gorong Pipa beton bertulang Diameter dalam &lt; 45 Cm</v>
          </cell>
          <cell r="E30" t="str">
            <v>M'</v>
          </cell>
        </row>
        <row r="31">
          <cell r="B31" t="str">
            <v>2.3(2)</v>
          </cell>
          <cell r="D31" t="str">
            <v>Gorong Gorong Pipa beton bertulang Diameter dalam 45-75 Cm</v>
          </cell>
          <cell r="E31" t="str">
            <v>M'</v>
          </cell>
        </row>
        <row r="32">
          <cell r="B32" t="str">
            <v>2.3(3)</v>
          </cell>
          <cell r="D32" t="str">
            <v>Gorong Gorong Pipa beton bertulang Diameter dalam 75-120 Cm</v>
          </cell>
          <cell r="E32" t="str">
            <v>M'</v>
          </cell>
        </row>
        <row r="33">
          <cell r="B33" t="str">
            <v>2.3(4)</v>
          </cell>
          <cell r="D33" t="str">
            <v>Gorong Gorong Pipa baja bergelombang</v>
          </cell>
          <cell r="E33" t="str">
            <v>Ton</v>
          </cell>
        </row>
        <row r="34">
          <cell r="B34" t="str">
            <v>2.3(5)</v>
          </cell>
          <cell r="D34" t="str">
            <v>Gorong Gorong Pipa beton tanpa tulang Diameter dalam 20 Cm</v>
          </cell>
          <cell r="E34" t="str">
            <v>M'</v>
          </cell>
        </row>
        <row r="35">
          <cell r="B35" t="str">
            <v>2.3(6)</v>
          </cell>
          <cell r="D35" t="str">
            <v>Gorong Gorong Pipa beton tanpa tulang Diameter dalam 25 Cm</v>
          </cell>
          <cell r="E35" t="str">
            <v>M'</v>
          </cell>
        </row>
        <row r="36">
          <cell r="B36" t="str">
            <v>2.3(7)</v>
          </cell>
          <cell r="D36" t="str">
            <v>Gorong Gorong Pipa beton tanpa tulang Diameter dalam 30 Cm</v>
          </cell>
          <cell r="E36" t="str">
            <v>M'</v>
          </cell>
        </row>
        <row r="38">
          <cell r="B38" t="str">
            <v>2.4(1)</v>
          </cell>
          <cell r="D38" t="str">
            <v>Urugan Porous/Material Penyaring</v>
          </cell>
          <cell r="E38" t="str">
            <v>M3</v>
          </cell>
        </row>
        <row r="39">
          <cell r="B39" t="str">
            <v>2.4(2)</v>
          </cell>
          <cell r="D39" t="str">
            <v>Pekerjaan Drainase di Bawah permukaan - Anyaman Filter plastik</v>
          </cell>
          <cell r="E39" t="str">
            <v>M2</v>
          </cell>
        </row>
        <row r="40">
          <cell r="B40" t="str">
            <v>2.4(3)</v>
          </cell>
          <cell r="D40" t="str">
            <v>Pekerjaan Drainase di Bawah permukaan - Pipa Porous</v>
          </cell>
          <cell r="E40" t="str">
            <v>M'</v>
          </cell>
        </row>
        <row r="43">
          <cell r="C43" t="str">
            <v>Jumlah Harga Pekerjaan DIVISI 2  (masuk pada Rekapitulasi Perkiraan Harga Pekerjaan)</v>
          </cell>
          <cell r="H43">
            <v>13791251.2859</v>
          </cell>
        </row>
        <row r="46">
          <cell r="D46" t="str">
            <v>DIVISI  3.  PEKERJAAN  TANAH</v>
          </cell>
        </row>
        <row r="48">
          <cell r="B48" t="str">
            <v>3.1 (1)</v>
          </cell>
          <cell r="D48" t="str">
            <v>Galian Biasa</v>
          </cell>
          <cell r="E48" t="str">
            <v>M3</v>
          </cell>
        </row>
        <row r="49">
          <cell r="B49" t="str">
            <v>3.1.(2)</v>
          </cell>
          <cell r="D49" t="str">
            <v>Galian Padas/batuan</v>
          </cell>
          <cell r="E49" t="str">
            <v>M3</v>
          </cell>
          <cell r="F49">
            <v>78.75</v>
          </cell>
          <cell r="G49">
            <v>62580.51</v>
          </cell>
          <cell r="H49">
            <v>4928215.1625000006</v>
          </cell>
        </row>
        <row r="50">
          <cell r="B50" t="str">
            <v>3.1 (4)</v>
          </cell>
          <cell r="D50" t="str">
            <v>Galian Struktur dengan Kedalaman 0 - 2 meter</v>
          </cell>
          <cell r="E50" t="str">
            <v>M3</v>
          </cell>
          <cell r="F50">
            <v>51.52</v>
          </cell>
          <cell r="G50">
            <v>35050.089999999997</v>
          </cell>
          <cell r="H50">
            <v>1805780.6368</v>
          </cell>
        </row>
        <row r="51">
          <cell r="B51" t="str">
            <v>3.1 (5)</v>
          </cell>
          <cell r="D51" t="str">
            <v>Galian Struktur dengan Kedalaman 2 - 4 meter</v>
          </cell>
          <cell r="E51" t="str">
            <v>M3</v>
          </cell>
        </row>
        <row r="52">
          <cell r="B52" t="str">
            <v>3.1 (6)</v>
          </cell>
          <cell r="D52" t="str">
            <v>Galian Struktur dengan Kedalaman 4 - 6 meter</v>
          </cell>
          <cell r="E52" t="str">
            <v>M3</v>
          </cell>
        </row>
        <row r="53">
          <cell r="B53" t="str">
            <v>3.1 (7)</v>
          </cell>
          <cell r="D53" t="str">
            <v>Biaya tambahan untuk galian struktur bilamana lokasi galian berair</v>
          </cell>
        </row>
        <row r="55">
          <cell r="B55" t="str">
            <v>3.2 (1)</v>
          </cell>
          <cell r="D55" t="str">
            <v>Urugan Biasa</v>
          </cell>
          <cell r="E55" t="str">
            <v>M3</v>
          </cell>
        </row>
        <row r="56">
          <cell r="B56" t="str">
            <v>3.2 (2)</v>
          </cell>
          <cell r="D56" t="str">
            <v>Urugan Pilihan</v>
          </cell>
          <cell r="E56" t="str">
            <v>M3</v>
          </cell>
          <cell r="F56">
            <v>5180.17</v>
          </cell>
          <cell r="G56">
            <v>49090.63</v>
          </cell>
          <cell r="H56">
            <v>254297808.8071</v>
          </cell>
        </row>
        <row r="57">
          <cell r="B57" t="str">
            <v>3.2 (3)</v>
          </cell>
          <cell r="D57" t="str">
            <v>Urugan pilihan diatas tanah rawa diukur diatas bak truck</v>
          </cell>
          <cell r="E57" t="str">
            <v>M3</v>
          </cell>
        </row>
        <row r="59">
          <cell r="B59">
            <v>3.3</v>
          </cell>
          <cell r="D59" t="str">
            <v>Penyiapan Badan Jalan</v>
          </cell>
          <cell r="E59" t="str">
            <v>M2</v>
          </cell>
          <cell r="F59">
            <v>4882.5</v>
          </cell>
          <cell r="G59">
            <v>2157.46</v>
          </cell>
          <cell r="H59">
            <v>10533798.449999999</v>
          </cell>
        </row>
        <row r="60">
          <cell r="B60">
            <v>3.9</v>
          </cell>
          <cell r="D60" t="str">
            <v>Pembongkaran Jembatan Lama dll</v>
          </cell>
          <cell r="E60" t="str">
            <v>Ls</v>
          </cell>
        </row>
        <row r="63">
          <cell r="C63" t="str">
            <v>Jumlah Harga Pekerjaan DIVISI 3  (masuk pada Rekapitulasi Perkiraan Harga Pekerjaan)</v>
          </cell>
          <cell r="H63">
            <v>271565603.0564</v>
          </cell>
        </row>
        <row r="70">
          <cell r="B70" t="str">
            <v>DAFTAR  KUANTITAS DAN HARGA</v>
          </cell>
        </row>
        <row r="72">
          <cell r="B72" t="str">
            <v>Proyek</v>
          </cell>
          <cell r="D72" t="str">
            <v>: Pengembangan Jalan Onderlaag</v>
          </cell>
        </row>
        <row r="73">
          <cell r="B73" t="str">
            <v>Pekerjaan</v>
          </cell>
          <cell r="D73" t="str">
            <v>: Pembangunan Jalan Onderlaag &amp; 1 bh Jembatan Ruas Jalan FKPPI Panj. 1395 m Lebar 3,5 m</v>
          </cell>
        </row>
        <row r="74">
          <cell r="B74" t="str">
            <v xml:space="preserve"> Prop / Kodya</v>
          </cell>
          <cell r="D74" t="str">
            <v>: Lampung / Metro</v>
          </cell>
        </row>
        <row r="75">
          <cell r="B75" t="str">
            <v>T. Anggaran</v>
          </cell>
          <cell r="D75" t="str">
            <v>: 2003</v>
          </cell>
        </row>
        <row r="77">
          <cell r="E77" t="str">
            <v/>
          </cell>
          <cell r="F77" t="str">
            <v/>
          </cell>
        </row>
        <row r="78">
          <cell r="B78" t="str">
            <v>No. Mata</v>
          </cell>
          <cell r="C78" t="str">
            <v>Uraian</v>
          </cell>
          <cell r="E78" t="str">
            <v>Satuan</v>
          </cell>
          <cell r="F78" t="str">
            <v>Perkiraan</v>
          </cell>
          <cell r="G78" t="str">
            <v>Harga</v>
          </cell>
          <cell r="H78" t="str">
            <v>Jumlah</v>
          </cell>
        </row>
        <row r="79">
          <cell r="B79" t="str">
            <v>Pembayaran</v>
          </cell>
          <cell r="F79" t="str">
            <v>Kuantitas</v>
          </cell>
          <cell r="G79" t="str">
            <v>Satuan</v>
          </cell>
          <cell r="H79" t="str">
            <v>Harga-Harga</v>
          </cell>
        </row>
        <row r="80">
          <cell r="G80" t="str">
            <v>(Rupiah)</v>
          </cell>
          <cell r="H80" t="str">
            <v>(Rupiah)</v>
          </cell>
        </row>
        <row r="81">
          <cell r="B81" t="str">
            <v>a</v>
          </cell>
          <cell r="D81" t="str">
            <v>b</v>
          </cell>
          <cell r="E81" t="str">
            <v>c</v>
          </cell>
          <cell r="F81" t="str">
            <v>d</v>
          </cell>
          <cell r="G81" t="str">
            <v>e</v>
          </cell>
          <cell r="H81" t="str">
            <v>f = (d x e)</v>
          </cell>
        </row>
        <row r="83">
          <cell r="D83" t="str">
            <v>DIVISI  4 - PERBAIKAN TEPI PERKERASAN DAN BAHU JALAN</v>
          </cell>
        </row>
        <row r="85">
          <cell r="B85" t="str">
            <v>4.2 (1)</v>
          </cell>
          <cell r="D85" t="str">
            <v>Lapis Pondasi Agregat Kelas A</v>
          </cell>
          <cell r="E85" t="str">
            <v>M3</v>
          </cell>
        </row>
        <row r="86">
          <cell r="B86" t="str">
            <v>4.2 (2)</v>
          </cell>
          <cell r="D86" t="str">
            <v>Lapis Pondasi Agregat Kelas B</v>
          </cell>
          <cell r="E86" t="str">
            <v>M3</v>
          </cell>
        </row>
        <row r="87">
          <cell r="B87" t="str">
            <v>4.2 (3)</v>
          </cell>
          <cell r="D87" t="str">
            <v>Lapisan Pondasi tanah Semen</v>
          </cell>
          <cell r="E87" t="str">
            <v>M3</v>
          </cell>
        </row>
        <row r="88">
          <cell r="B88" t="str">
            <v>4.2 (4)</v>
          </cell>
          <cell r="D88" t="str">
            <v>Semen untuk lapis pondasi tanah semen</v>
          </cell>
          <cell r="E88" t="str">
            <v>Ton</v>
          </cell>
        </row>
        <row r="92">
          <cell r="C92" t="str">
            <v>Jumlah Harga Pekerjaan DIVISI 4  (masuk pada Rekapitulasi Perkiraan Harga Pekerjaan)</v>
          </cell>
          <cell r="H92">
            <v>0</v>
          </cell>
        </row>
        <row r="95">
          <cell r="D95" t="str">
            <v>DIVISI  5.  PERKERASAN  BERBUTIR</v>
          </cell>
        </row>
        <row r="97">
          <cell r="B97" t="str">
            <v>5.1 (1)</v>
          </cell>
          <cell r="D97" t="str">
            <v>Lapis Pondasi Agregat Kelas A</v>
          </cell>
          <cell r="E97" t="str">
            <v>M3</v>
          </cell>
        </row>
        <row r="98">
          <cell r="B98" t="str">
            <v>5.1 (2)</v>
          </cell>
          <cell r="D98" t="str">
            <v>Lapis Pondasi Agregat Kelas B</v>
          </cell>
          <cell r="E98" t="str">
            <v>M3</v>
          </cell>
        </row>
        <row r="99">
          <cell r="B99" t="str">
            <v>5.1 (6)</v>
          </cell>
          <cell r="D99" t="str">
            <v>Lapis Pondasi Telford</v>
          </cell>
          <cell r="E99" t="str">
            <v>M3</v>
          </cell>
          <cell r="F99">
            <v>976.5</v>
          </cell>
          <cell r="G99">
            <v>91890.77</v>
          </cell>
          <cell r="H99">
            <v>89731336.905000001</v>
          </cell>
        </row>
        <row r="100">
          <cell r="B100" t="str">
            <v>5.2 (1)</v>
          </cell>
          <cell r="D100" t="str">
            <v>Lapis Pondasi Agregat Kelas C</v>
          </cell>
          <cell r="E100" t="str">
            <v>M3</v>
          </cell>
        </row>
        <row r="102">
          <cell r="B102" t="str">
            <v>5.4 (1)</v>
          </cell>
          <cell r="D102" t="str">
            <v>Semen untuk Lapis Pondasi Tanah Semen</v>
          </cell>
          <cell r="E102" t="str">
            <v>Ton</v>
          </cell>
        </row>
        <row r="103">
          <cell r="B103" t="str">
            <v>5.4 (2)</v>
          </cell>
          <cell r="D103" t="str">
            <v>Lapis Pondasi Tanah Semen</v>
          </cell>
          <cell r="E103" t="str">
            <v>M3</v>
          </cell>
        </row>
        <row r="109">
          <cell r="C109" t="str">
            <v>Jumlah Harga Pekerjaan DIVISI 5  (masuk pada Rekapitulasi Perkiraan Harga Pekerjaan)</v>
          </cell>
          <cell r="H109">
            <v>89731336.905000001</v>
          </cell>
        </row>
        <row r="116">
          <cell r="B116" t="str">
            <v>DAFTAR  KUANTITAS DAN HARGA</v>
          </cell>
        </row>
        <row r="118">
          <cell r="B118" t="str">
            <v>Proyek</v>
          </cell>
          <cell r="D118" t="str">
            <v>: Pengembangan Jalan Onderlaag</v>
          </cell>
        </row>
        <row r="119">
          <cell r="B119" t="str">
            <v>Pekerjaan</v>
          </cell>
          <cell r="D119" t="str">
            <v>: Pembangunan Jalan Onderlaag &amp; 1 bh Jembatan Ruas Jalan FKPPI Panj. 1395 m Lebar 3,5 m</v>
          </cell>
        </row>
        <row r="120">
          <cell r="B120" t="str">
            <v xml:space="preserve"> Prop / Kodya</v>
          </cell>
          <cell r="D120" t="str">
            <v>: Lampung / Metro</v>
          </cell>
        </row>
        <row r="121">
          <cell r="B121" t="str">
            <v>T. Anggaran</v>
          </cell>
          <cell r="D121" t="str">
            <v>: 2003</v>
          </cell>
        </row>
        <row r="123">
          <cell r="E123" t="str">
            <v/>
          </cell>
          <cell r="F123" t="str">
            <v/>
          </cell>
        </row>
        <row r="124">
          <cell r="B124" t="str">
            <v>No. Mata</v>
          </cell>
          <cell r="C124" t="str">
            <v>Uraian</v>
          </cell>
          <cell r="E124" t="str">
            <v>Satuan</v>
          </cell>
          <cell r="F124" t="str">
            <v>Perkiraan</v>
          </cell>
          <cell r="G124" t="str">
            <v>Harga</v>
          </cell>
          <cell r="H124" t="str">
            <v>Jumlah</v>
          </cell>
        </row>
        <row r="125">
          <cell r="B125" t="str">
            <v>Pembayaran</v>
          </cell>
          <cell r="F125" t="str">
            <v>Kuantitas</v>
          </cell>
          <cell r="G125" t="str">
            <v>Satuan</v>
          </cell>
          <cell r="H125" t="str">
            <v>Harga-Harga</v>
          </cell>
        </row>
        <row r="126">
          <cell r="G126" t="str">
            <v>(Rupiah)</v>
          </cell>
          <cell r="H126" t="str">
            <v>(Rupiah)</v>
          </cell>
        </row>
        <row r="127">
          <cell r="B127" t="str">
            <v>a</v>
          </cell>
          <cell r="D127" t="str">
            <v>b</v>
          </cell>
          <cell r="E127" t="str">
            <v>c</v>
          </cell>
          <cell r="F127" t="str">
            <v>d</v>
          </cell>
          <cell r="G127" t="str">
            <v>e</v>
          </cell>
          <cell r="H127" t="str">
            <v>f = (d x e)</v>
          </cell>
        </row>
        <row r="129">
          <cell r="D129" t="str">
            <v>DIVISI  6.  PERKERASAN  ASPAL</v>
          </cell>
        </row>
        <row r="131">
          <cell r="B131" t="str">
            <v>6.1 (1)</v>
          </cell>
          <cell r="D131" t="str">
            <v>Lapis Resap Pengikat</v>
          </cell>
          <cell r="E131" t="str">
            <v>Liter</v>
          </cell>
        </row>
        <row r="132">
          <cell r="B132" t="str">
            <v>6.1 (2)</v>
          </cell>
          <cell r="D132" t="str">
            <v>Lapis Perekat</v>
          </cell>
          <cell r="E132" t="str">
            <v>Liter</v>
          </cell>
        </row>
        <row r="134">
          <cell r="B134" t="str">
            <v>6.2 (1)</v>
          </cell>
          <cell r="D134" t="str">
            <v>Agregat Penutup BURAS</v>
          </cell>
          <cell r="E134" t="str">
            <v>M2</v>
          </cell>
        </row>
        <row r="135">
          <cell r="B135" t="str">
            <v>6.2 (2)</v>
          </cell>
          <cell r="D135" t="str">
            <v>Agregat Penutup BURTU</v>
          </cell>
          <cell r="E135" t="str">
            <v>M2</v>
          </cell>
        </row>
        <row r="136">
          <cell r="B136" t="str">
            <v>6.2 (3)</v>
          </cell>
          <cell r="D136" t="str">
            <v>Agregat Penutup BURDA</v>
          </cell>
          <cell r="E136" t="str">
            <v>M2</v>
          </cell>
        </row>
        <row r="137">
          <cell r="B137" t="str">
            <v>6.2 (4)</v>
          </cell>
          <cell r="D137" t="str">
            <v>Material Aspal untuk Pekerjaan Laburan</v>
          </cell>
          <cell r="E137" t="str">
            <v>Liter</v>
          </cell>
        </row>
        <row r="139">
          <cell r="B139" t="str">
            <v>6.3 (1)</v>
          </cell>
          <cell r="D139" t="str">
            <v>Latasir (SS) Kelas A</v>
          </cell>
          <cell r="E139" t="str">
            <v>M2</v>
          </cell>
        </row>
        <row r="140">
          <cell r="B140" t="str">
            <v>6.3 (2)</v>
          </cell>
          <cell r="D140" t="str">
            <v>Latasir (SS) Kelas B</v>
          </cell>
          <cell r="E140" t="str">
            <v>M2</v>
          </cell>
        </row>
        <row r="141">
          <cell r="B141" t="str">
            <v>6.3 (3)</v>
          </cell>
          <cell r="D141" t="str">
            <v>Lataston (HRS)</v>
          </cell>
          <cell r="E141" t="str">
            <v>M2</v>
          </cell>
        </row>
        <row r="142">
          <cell r="B142" t="str">
            <v>6.3 (4)</v>
          </cell>
          <cell r="D142" t="str">
            <v>Asphalt Treated Base (ATB)</v>
          </cell>
          <cell r="E142" t="str">
            <v>M3</v>
          </cell>
        </row>
        <row r="143">
          <cell r="B143" t="str">
            <v>6.3 (5)</v>
          </cell>
          <cell r="D143" t="str">
            <v>Lapis Aus Aspal Beton (AC-WC)</v>
          </cell>
          <cell r="E143" t="str">
            <v>M2</v>
          </cell>
        </row>
        <row r="144">
          <cell r="B144" t="str">
            <v>6.3 (6)</v>
          </cell>
          <cell r="D144" t="str">
            <v>Lapis Aus Aspal Beton (AC-BC)</v>
          </cell>
          <cell r="E144" t="str">
            <v>M3</v>
          </cell>
        </row>
        <row r="146">
          <cell r="B146" t="str">
            <v>6.4 (1)</v>
          </cell>
          <cell r="D146" t="str">
            <v>Lasbutag</v>
          </cell>
          <cell r="E146" t="str">
            <v>M2</v>
          </cell>
        </row>
        <row r="147">
          <cell r="B147" t="str">
            <v>6.4 (2)</v>
          </cell>
          <cell r="D147" t="str">
            <v>Latasbusir Kelas A</v>
          </cell>
          <cell r="E147" t="str">
            <v>M2</v>
          </cell>
        </row>
        <row r="148">
          <cell r="B148" t="str">
            <v>6.4 (3)</v>
          </cell>
          <cell r="D148" t="str">
            <v>Latasbusir Kelas B</v>
          </cell>
          <cell r="E148" t="str">
            <v>M2</v>
          </cell>
        </row>
        <row r="149">
          <cell r="B149" t="str">
            <v>6.4 (4)</v>
          </cell>
          <cell r="D149" t="str">
            <v>Bitumen Asbuton</v>
          </cell>
          <cell r="E149" t="str">
            <v>Ton</v>
          </cell>
        </row>
        <row r="150">
          <cell r="B150" t="str">
            <v>6.4 (5)</v>
          </cell>
          <cell r="D150" t="str">
            <v>Bitumen Bahan Peremaja</v>
          </cell>
          <cell r="E150" t="str">
            <v>Ton</v>
          </cell>
        </row>
        <row r="151">
          <cell r="B151" t="str">
            <v>6.4 (6)</v>
          </cell>
          <cell r="D151" t="str">
            <v>Bahan Anti-Stripping</v>
          </cell>
          <cell r="E151" t="str">
            <v>Liter</v>
          </cell>
        </row>
        <row r="153">
          <cell r="B153" t="str">
            <v>6.4.A  (1)</v>
          </cell>
          <cell r="D153" t="str">
            <v>Lasbutag Mikro Kelas A</v>
          </cell>
          <cell r="E153" t="str">
            <v>M2</v>
          </cell>
        </row>
        <row r="154">
          <cell r="B154" t="str">
            <v>6.4.A (2)</v>
          </cell>
          <cell r="D154" t="str">
            <v>Lasbutag Mikro Kelas B</v>
          </cell>
          <cell r="E154" t="str">
            <v>M2</v>
          </cell>
        </row>
        <row r="155">
          <cell r="B155" t="str">
            <v>6.4.A (3)</v>
          </cell>
          <cell r="D155" t="str">
            <v>Latasbusir Mikro Kelas A</v>
          </cell>
          <cell r="E155" t="str">
            <v>M2</v>
          </cell>
        </row>
        <row r="156">
          <cell r="B156" t="str">
            <v>6.4.A (4)</v>
          </cell>
          <cell r="D156" t="str">
            <v>Latasbusir Mikro Kelas B</v>
          </cell>
          <cell r="E156" t="str">
            <v>M2</v>
          </cell>
        </row>
        <row r="158">
          <cell r="B158" t="str">
            <v>6.5 (1)</v>
          </cell>
          <cell r="D158" t="str">
            <v xml:space="preserve">Aspal Campuran Dingin </v>
          </cell>
          <cell r="E158" t="str">
            <v>M3</v>
          </cell>
        </row>
        <row r="160">
          <cell r="B160" t="str">
            <v>6.6.1</v>
          </cell>
          <cell r="D160" t="str">
            <v>Lapis Penetrasi Macadam Permukaan (Surface)</v>
          </cell>
          <cell r="E160" t="str">
            <v>M3</v>
          </cell>
        </row>
        <row r="161">
          <cell r="B161" t="str">
            <v>6.6.2</v>
          </cell>
          <cell r="D161" t="str">
            <v>Lapis Penetrasi Macadam Perata (Levelling)</v>
          </cell>
          <cell r="E161" t="str">
            <v>M3</v>
          </cell>
        </row>
        <row r="170">
          <cell r="C170" t="str">
            <v>Jumlah Harga Pekerjaan DIVISI 6  (masuk pada Rekapitulasi Perkiraan Harga Pekerjaan)</v>
          </cell>
          <cell r="H170">
            <v>0</v>
          </cell>
        </row>
        <row r="177">
          <cell r="B177" t="str">
            <v>DAFTAR  KUANTITAS DAN HARGA</v>
          </cell>
        </row>
        <row r="179">
          <cell r="B179" t="str">
            <v>Proyek</v>
          </cell>
          <cell r="D179" t="str">
            <v>: Pengembangan Jalan Onderlaag</v>
          </cell>
        </row>
        <row r="180">
          <cell r="B180" t="str">
            <v>Pekerjaan</v>
          </cell>
          <cell r="D180" t="str">
            <v>: Pembangunan Jalan Onderlaag &amp; 1 bh Jembatan Ruas Jalan FKPPI Panj. 1395 m Lebar 3,5 m</v>
          </cell>
        </row>
        <row r="181">
          <cell r="B181" t="str">
            <v xml:space="preserve"> Prop / Kodya</v>
          </cell>
          <cell r="D181" t="str">
            <v>: Lampung / Metro</v>
          </cell>
        </row>
        <row r="182">
          <cell r="B182" t="str">
            <v>T. Anggaran</v>
          </cell>
          <cell r="D182" t="str">
            <v>: 2003</v>
          </cell>
        </row>
        <row r="184">
          <cell r="E184" t="str">
            <v/>
          </cell>
          <cell r="F184" t="str">
            <v/>
          </cell>
        </row>
        <row r="185">
          <cell r="B185" t="str">
            <v>No. Mata</v>
          </cell>
          <cell r="C185" t="str">
            <v>Uraian</v>
          </cell>
          <cell r="E185" t="str">
            <v>Satuan</v>
          </cell>
          <cell r="F185" t="str">
            <v>Perkiraan</v>
          </cell>
          <cell r="G185" t="str">
            <v>Harga</v>
          </cell>
          <cell r="H185" t="str">
            <v>Jumlah</v>
          </cell>
        </row>
        <row r="186">
          <cell r="B186" t="str">
            <v>Pembayaran</v>
          </cell>
          <cell r="F186" t="str">
            <v>Kuantitas</v>
          </cell>
          <cell r="G186" t="str">
            <v>Satuan</v>
          </cell>
          <cell r="H186" t="str">
            <v>Harga-Harga</v>
          </cell>
        </row>
        <row r="187">
          <cell r="G187" t="str">
            <v>(Rupiah)</v>
          </cell>
          <cell r="H187" t="str">
            <v>(Rupiah)</v>
          </cell>
        </row>
        <row r="188">
          <cell r="B188" t="str">
            <v>a</v>
          </cell>
          <cell r="D188" t="str">
            <v>b</v>
          </cell>
          <cell r="E188" t="str">
            <v>c</v>
          </cell>
          <cell r="F188" t="str">
            <v>d</v>
          </cell>
          <cell r="G188" t="str">
            <v>e</v>
          </cell>
          <cell r="H188" t="str">
            <v>f = (d x e)</v>
          </cell>
        </row>
        <row r="190">
          <cell r="D190" t="str">
            <v>DIVISI  7.  STRUKTUR</v>
          </cell>
        </row>
        <row r="192">
          <cell r="B192" t="str">
            <v>7.1 (1)</v>
          </cell>
          <cell r="D192" t="str">
            <v>Beton Untuk Struktur (K-225)</v>
          </cell>
          <cell r="E192" t="str">
            <v>M3</v>
          </cell>
          <cell r="F192">
            <v>8.4</v>
          </cell>
          <cell r="G192">
            <v>482175.06</v>
          </cell>
          <cell r="H192">
            <v>4050270.5040000002</v>
          </cell>
        </row>
        <row r="193">
          <cell r="B193" t="str">
            <v>7.1 (2)</v>
          </cell>
          <cell r="D193" t="str">
            <v>Beton K-350 pada elevasi</v>
          </cell>
          <cell r="E193" t="str">
            <v>M3</v>
          </cell>
        </row>
        <row r="194">
          <cell r="B194" t="str">
            <v>7.1 (3)</v>
          </cell>
          <cell r="D194" t="str">
            <v>Beton K-225 Pada Elevasi</v>
          </cell>
          <cell r="E194" t="str">
            <v>M3</v>
          </cell>
          <cell r="F194">
            <v>125.54</v>
          </cell>
          <cell r="G194">
            <v>837175.06</v>
          </cell>
          <cell r="H194">
            <v>105098957.03240001</v>
          </cell>
        </row>
        <row r="195">
          <cell r="B195" t="str">
            <v>7.1 (4)</v>
          </cell>
          <cell r="D195" t="str">
            <v>Beton K-225 Pada Pondasi</v>
          </cell>
          <cell r="E195" t="str">
            <v>M3</v>
          </cell>
        </row>
        <row r="196">
          <cell r="B196" t="str">
            <v>7.1 (5)</v>
          </cell>
          <cell r="D196" t="str">
            <v>Beton K-175</v>
          </cell>
          <cell r="E196" t="str">
            <v>M3</v>
          </cell>
        </row>
        <row r="197">
          <cell r="B197" t="str">
            <v>7.1 (6)</v>
          </cell>
          <cell r="D197" t="str">
            <v>Beton Siklop K175</v>
          </cell>
          <cell r="E197" t="str">
            <v>M3</v>
          </cell>
        </row>
        <row r="198">
          <cell r="B198" t="str">
            <v>7.1 (7)</v>
          </cell>
          <cell r="D198" t="str">
            <v>Beton K125</v>
          </cell>
          <cell r="E198" t="str">
            <v>M3</v>
          </cell>
          <cell r="F198">
            <v>11.04</v>
          </cell>
          <cell r="G198">
            <v>437084.63</v>
          </cell>
          <cell r="H198">
            <v>4825414.3152000001</v>
          </cell>
        </row>
        <row r="200">
          <cell r="B200" t="str">
            <v>7.2 (4)</v>
          </cell>
          <cell r="D200" t="str">
            <v>Unit Pracetak Gelagar Tipe I Bentang 25 meter</v>
          </cell>
          <cell r="E200" t="str">
            <v>Buah</v>
          </cell>
        </row>
        <row r="202">
          <cell r="B202" t="str">
            <v>7.2 (9)</v>
          </cell>
          <cell r="D202" t="str">
            <v xml:space="preserve">Pemasangan Jembatan Gelegar Beton Prategang </v>
          </cell>
          <cell r="E202" t="str">
            <v>Kg</v>
          </cell>
        </row>
        <row r="204">
          <cell r="B204" t="str">
            <v>7.3 (1)</v>
          </cell>
          <cell r="D204" t="str">
            <v>Baja Tulangan U24 Polos</v>
          </cell>
          <cell r="E204" t="str">
            <v>Kg</v>
          </cell>
          <cell r="F204">
            <v>17260.61</v>
          </cell>
          <cell r="G204">
            <v>8022.55</v>
          </cell>
          <cell r="H204">
            <v>138474106.75550002</v>
          </cell>
        </row>
        <row r="205">
          <cell r="B205" t="str">
            <v>7.3 (3)</v>
          </cell>
          <cell r="D205" t="str">
            <v>Baja Tulangan U32 Ulir</v>
          </cell>
          <cell r="E205" t="str">
            <v>Kg</v>
          </cell>
        </row>
        <row r="206">
          <cell r="B206" t="str">
            <v>7.3 (6)</v>
          </cell>
          <cell r="D206" t="str">
            <v>Anyaman Kawat Yang Dilas (Welded Wire Mesh)</v>
          </cell>
          <cell r="E206" t="str">
            <v>Kg</v>
          </cell>
        </row>
        <row r="208">
          <cell r="B208" t="str">
            <v>7.4 (1)</v>
          </cell>
          <cell r="D208" t="str">
            <v>Baja Struktur Ttk.Leleh 2500 kg/cm2, penyediaan &amp; pemasangan</v>
          </cell>
          <cell r="E208" t="str">
            <v>Kg</v>
          </cell>
        </row>
        <row r="209">
          <cell r="B209" t="str">
            <v>7.4 (2)</v>
          </cell>
          <cell r="D209" t="str">
            <v>Baja Struktur Ttk.Leleh 2800 kg/cm2, penyediaan &amp; pemasangan</v>
          </cell>
          <cell r="E209" t="str">
            <v>Kg</v>
          </cell>
        </row>
        <row r="210">
          <cell r="B210" t="str">
            <v>7.4 (3)</v>
          </cell>
          <cell r="D210" t="str">
            <v>Baja Struktur Ttk.Leleh 3500 kg/cm2, penyediaan &amp; pemasangan</v>
          </cell>
          <cell r="E210" t="str">
            <v>Kg</v>
          </cell>
        </row>
        <row r="212">
          <cell r="B212" t="str">
            <v>7.5 (1)</v>
          </cell>
          <cell r="D212" t="str">
            <v>Pemasangan Jembatan Rangka Baja</v>
          </cell>
          <cell r="E212" t="str">
            <v>Kg</v>
          </cell>
        </row>
        <row r="213">
          <cell r="B213" t="str">
            <v>7.5 (2)</v>
          </cell>
          <cell r="D213" t="str">
            <v>Pengangkutan Material Jembatan</v>
          </cell>
          <cell r="E213" t="str">
            <v>Kg</v>
          </cell>
        </row>
        <row r="215">
          <cell r="B215" t="str">
            <v>7.6 (1)</v>
          </cell>
          <cell r="D215" t="str">
            <v>Dinding Turap Kayu Tanpa Pengawetan</v>
          </cell>
          <cell r="E215" t="str">
            <v>M2</v>
          </cell>
        </row>
        <row r="216">
          <cell r="B216" t="str">
            <v>7.6 (2)</v>
          </cell>
          <cell r="D216" t="str">
            <v>Dinding Turap Kayu Dengan Pengawetan</v>
          </cell>
          <cell r="E216" t="str">
            <v>M2</v>
          </cell>
        </row>
        <row r="217">
          <cell r="B217" t="str">
            <v>7.6 (3)</v>
          </cell>
          <cell r="D217" t="str">
            <v>Dinding Turap Baja</v>
          </cell>
          <cell r="E217" t="str">
            <v>M2</v>
          </cell>
        </row>
        <row r="218">
          <cell r="B218" t="str">
            <v>7.6 (4)</v>
          </cell>
          <cell r="D218" t="str">
            <v>Dinding Turap Beton</v>
          </cell>
          <cell r="E218" t="str">
            <v>M2</v>
          </cell>
        </row>
        <row r="219">
          <cell r="B219" t="str">
            <v>7.6 (5)</v>
          </cell>
          <cell r="D219" t="str">
            <v>Penyediaan Tiang Pancang Kayu Tanpa Pengawetan</v>
          </cell>
          <cell r="E219" t="str">
            <v>M3</v>
          </cell>
          <cell r="F219">
            <v>15.2</v>
          </cell>
          <cell r="G219">
            <v>1603610.79</v>
          </cell>
          <cell r="H219">
            <v>24374884.007999998</v>
          </cell>
        </row>
        <row r="220">
          <cell r="B220" t="str">
            <v>7.6 (6)</v>
          </cell>
          <cell r="D220" t="str">
            <v>Penyediaan Tiang Pancang Kayu Dengan Pengawetan</v>
          </cell>
          <cell r="E220" t="str">
            <v>M3</v>
          </cell>
        </row>
        <row r="221">
          <cell r="B221" t="str">
            <v>7.6 (7)</v>
          </cell>
          <cell r="D221" t="str">
            <v>Penyediaan Tiang Pancang Baja</v>
          </cell>
          <cell r="E221" t="str">
            <v>Kg</v>
          </cell>
        </row>
        <row r="224">
          <cell r="I224" t="str">
            <v xml:space="preserve">DIVISI 7 berlanjut ke halaman berikut.  </v>
          </cell>
        </row>
        <row r="231">
          <cell r="B231" t="str">
            <v>DAFTAR  KUANTITAS DAN HARGA</v>
          </cell>
        </row>
        <row r="233">
          <cell r="B233" t="str">
            <v>Proyek</v>
          </cell>
          <cell r="D233" t="str">
            <v>: Pengembangan Jalan Onderlaag</v>
          </cell>
        </row>
        <row r="234">
          <cell r="B234" t="str">
            <v>Pekerjaan</v>
          </cell>
          <cell r="D234" t="str">
            <v>: Pembangunan Jalan Onderlaag &amp; 1 bh Jembatan Ruas Jalan FKPPI Panj. 1395 m Lebar 3,5 m</v>
          </cell>
        </row>
        <row r="235">
          <cell r="B235" t="str">
            <v xml:space="preserve"> Prop / Kodya</v>
          </cell>
          <cell r="D235" t="str">
            <v>: Lampung / Metro</v>
          </cell>
        </row>
        <row r="236">
          <cell r="B236" t="str">
            <v>T. Anggaran</v>
          </cell>
          <cell r="D236" t="str">
            <v>: 2003</v>
          </cell>
        </row>
        <row r="238">
          <cell r="E238" t="str">
            <v/>
          </cell>
          <cell r="F238" t="str">
            <v/>
          </cell>
        </row>
        <row r="239">
          <cell r="B239" t="str">
            <v>No. Mata</v>
          </cell>
          <cell r="C239" t="str">
            <v>Uraian</v>
          </cell>
          <cell r="E239" t="str">
            <v>Satuan</v>
          </cell>
          <cell r="F239" t="str">
            <v>Perkiraan</v>
          </cell>
          <cell r="G239" t="str">
            <v>Harga</v>
          </cell>
          <cell r="H239" t="str">
            <v>Jumlah</v>
          </cell>
        </row>
        <row r="240">
          <cell r="B240" t="str">
            <v>Pembayaran</v>
          </cell>
          <cell r="F240" t="str">
            <v>Kuantitas</v>
          </cell>
          <cell r="G240" t="str">
            <v>Satuan</v>
          </cell>
          <cell r="H240" t="str">
            <v>Harga-Harga</v>
          </cell>
        </row>
        <row r="241">
          <cell r="G241" t="str">
            <v>(Rupiah)</v>
          </cell>
          <cell r="H241" t="str">
            <v>(Rupiah)</v>
          </cell>
        </row>
        <row r="242">
          <cell r="B242" t="str">
            <v>a</v>
          </cell>
          <cell r="D242" t="str">
            <v>b</v>
          </cell>
          <cell r="E242" t="str">
            <v>c</v>
          </cell>
          <cell r="F242" t="str">
            <v>d</v>
          </cell>
          <cell r="G242" t="str">
            <v>e</v>
          </cell>
          <cell r="H242" t="str">
            <v>f = (d x e)</v>
          </cell>
        </row>
        <row r="244">
          <cell r="B244" t="str">
            <v>7.6 (8)</v>
          </cell>
          <cell r="D244" t="str">
            <v>Penyediaan Tiang Pancang Beton Bertulang Pracetak</v>
          </cell>
          <cell r="E244" t="str">
            <v>M3</v>
          </cell>
        </row>
        <row r="245">
          <cell r="B245" t="str">
            <v>7.6 (9)</v>
          </cell>
          <cell r="D245" t="str">
            <v>Penyediaan Tiang Pancang Beton Pratekan Pracetak</v>
          </cell>
          <cell r="E245" t="str">
            <v>M3</v>
          </cell>
        </row>
        <row r="246">
          <cell r="B246" t="str">
            <v>7.6 (10)</v>
          </cell>
          <cell r="D246" t="str">
            <v>Pemancangan Tiang Pancang Kayu</v>
          </cell>
          <cell r="E246" t="str">
            <v>M1</v>
          </cell>
          <cell r="F246">
            <v>1935</v>
          </cell>
          <cell r="G246">
            <v>5889.26</v>
          </cell>
          <cell r="H246">
            <v>11395718.1</v>
          </cell>
        </row>
        <row r="247">
          <cell r="B247" t="str">
            <v>7.6 (11)</v>
          </cell>
          <cell r="D247" t="str">
            <v>Pemancangan Tiang Pancang Pipa Baja : Diameter 400mm</v>
          </cell>
          <cell r="E247" t="str">
            <v>M1</v>
          </cell>
        </row>
        <row r="248">
          <cell r="B248" t="str">
            <v>7.6 (12)</v>
          </cell>
          <cell r="D248" t="str">
            <v>Pemancangan Tiang Pancang Pipa Baja : Diameter 500mm</v>
          </cell>
          <cell r="E248" t="str">
            <v>M1</v>
          </cell>
        </row>
        <row r="249">
          <cell r="B249" t="str">
            <v>7.6 (13)</v>
          </cell>
          <cell r="D249" t="str">
            <v>Pemancangan Tiang Pancang Pipa Baja : Diameter 600mm</v>
          </cell>
          <cell r="E249" t="str">
            <v>M1</v>
          </cell>
        </row>
        <row r="250">
          <cell r="B250" t="str">
            <v>7.6 (14)</v>
          </cell>
          <cell r="D250" t="str">
            <v>Pemancangan Tiang Pancang Beton Pracetak :</v>
          </cell>
          <cell r="E250" t="str">
            <v>M1</v>
          </cell>
        </row>
        <row r="251">
          <cell r="D251" t="str">
            <v>30 cm x 30 cm atau diameter 300 mm</v>
          </cell>
        </row>
        <row r="252">
          <cell r="B252" t="str">
            <v>7.6 (15)</v>
          </cell>
          <cell r="D252" t="str">
            <v>Pemancangan Tiang Pancang Beton Pracetak :</v>
          </cell>
          <cell r="E252" t="str">
            <v>M1</v>
          </cell>
        </row>
        <row r="253">
          <cell r="D253" t="str">
            <v>40 cm x 40 cm atau diameter 400 mm</v>
          </cell>
        </row>
        <row r="254">
          <cell r="B254" t="str">
            <v>7.6 (16)</v>
          </cell>
          <cell r="D254" t="str">
            <v>Pemancangan Tiang Pancang Beton Pracetak :</v>
          </cell>
          <cell r="E254" t="str">
            <v>M1</v>
          </cell>
        </row>
        <row r="255">
          <cell r="D255" t="str">
            <v>50 cm x 50 cm atau diameter 500 mm</v>
          </cell>
        </row>
        <row r="256">
          <cell r="B256" t="str">
            <v>7.6 (17)</v>
          </cell>
          <cell r="D256" t="str">
            <v>Tiang Bor Beton, Diameter 600 mm</v>
          </cell>
          <cell r="E256" t="str">
            <v>M1</v>
          </cell>
        </row>
        <row r="257">
          <cell r="B257" t="str">
            <v>7.6 (18)</v>
          </cell>
          <cell r="D257" t="str">
            <v>Tiang Bor Beton, Diameter 800 mm</v>
          </cell>
          <cell r="E257" t="str">
            <v>M1</v>
          </cell>
        </row>
        <row r="258">
          <cell r="B258" t="str">
            <v>7.6 (19)</v>
          </cell>
          <cell r="D258" t="str">
            <v>Tiang Bor Beton, Diameter 1000 mm</v>
          </cell>
          <cell r="E258" t="str">
            <v>M1</v>
          </cell>
        </row>
        <row r="259">
          <cell r="B259" t="str">
            <v>7.6 (20)</v>
          </cell>
          <cell r="D259" t="str">
            <v>Tiang Bor Beton, Diameter 1200 mm</v>
          </cell>
          <cell r="E259" t="str">
            <v>M1</v>
          </cell>
        </row>
        <row r="260">
          <cell r="B260" t="str">
            <v>7.6 (21)</v>
          </cell>
          <cell r="D260" t="str">
            <v>Tiang Bor Beton, Diameter 1500 mm</v>
          </cell>
          <cell r="E260" t="str">
            <v>M1</v>
          </cell>
        </row>
        <row r="261">
          <cell r="B261" t="str">
            <v>7.6 (22)</v>
          </cell>
          <cell r="D261" t="str">
            <v>Tambahan Biaya untuk Nomor Mata Pembayaran 7.6 (10) s/d</v>
          </cell>
          <cell r="E261" t="str">
            <v>M1</v>
          </cell>
        </row>
        <row r="262">
          <cell r="D262" t="str">
            <v>7.6 (16) bila Tiang Pancang Beton Dikerjakan di Tempat Berair</v>
          </cell>
        </row>
        <row r="263">
          <cell r="B263" t="str">
            <v>7.6 (23)</v>
          </cell>
          <cell r="D263" t="str">
            <v>Tambahan Biaya untuk Nomor Mata Pembayaran 7.6 (17) s/d</v>
          </cell>
          <cell r="E263" t="str">
            <v>M1</v>
          </cell>
        </row>
        <row r="264">
          <cell r="D264" t="str">
            <v>7.6 (21) bila Tiang Bor Beton Dikerjakan di Tempat Berair</v>
          </cell>
        </row>
        <row r="265">
          <cell r="B265" t="str">
            <v>7.6 (24)</v>
          </cell>
          <cell r="D265" t="str">
            <v>Tiang Uji, Diameter 400 mm</v>
          </cell>
          <cell r="E265" t="str">
            <v>M1</v>
          </cell>
        </row>
        <row r="266">
          <cell r="B266" t="str">
            <v>7.6 (25)</v>
          </cell>
          <cell r="D266" t="str">
            <v>Pengujian Pembebanan Pada Tiang dgn. Diameter sampai 600 mm</v>
          </cell>
          <cell r="E266" t="str">
            <v>Buah</v>
          </cell>
        </row>
        <row r="267">
          <cell r="B267" t="str">
            <v>7.6 (26)</v>
          </cell>
          <cell r="D267" t="str">
            <v>Pengujian Pembebanan Pada Tiang dgn. Diameter di atas 600 mm</v>
          </cell>
          <cell r="E267" t="str">
            <v>Buah</v>
          </cell>
        </row>
        <row r="269">
          <cell r="B269" t="str">
            <v>7.7 (1)</v>
          </cell>
          <cell r="D269" t="str">
            <v>Penyediaan Dinding Sumuran Silinder, Diameter 250 cm</v>
          </cell>
          <cell r="E269" t="str">
            <v>M1</v>
          </cell>
        </row>
        <row r="270">
          <cell r="B270" t="str">
            <v>7.7 (2)</v>
          </cell>
          <cell r="D270" t="str">
            <v>Penyediaan Dinding Sumuran Silinder, Diameter 300 cm</v>
          </cell>
          <cell r="E270" t="str">
            <v>M1</v>
          </cell>
        </row>
        <row r="271">
          <cell r="B271" t="str">
            <v>7.7 (3)</v>
          </cell>
          <cell r="D271" t="str">
            <v>Penyediaan Dinding Sumuran Silinder, Diameter 350 cm</v>
          </cell>
          <cell r="E271" t="str">
            <v>M1</v>
          </cell>
        </row>
        <row r="272">
          <cell r="B272" t="str">
            <v>7.7 (4)</v>
          </cell>
          <cell r="D272" t="str">
            <v>Penyediaan Dinding Sumuran Silinder, Diameter 400 cm</v>
          </cell>
          <cell r="E272" t="str">
            <v>M1</v>
          </cell>
        </row>
        <row r="273">
          <cell r="B273" t="str">
            <v>7.7 (5)</v>
          </cell>
          <cell r="D273" t="str">
            <v>Penurunan Dinding Sumuran Silinder, Diameter 250 cm</v>
          </cell>
          <cell r="E273" t="str">
            <v>M1</v>
          </cell>
        </row>
        <row r="274">
          <cell r="B274" t="str">
            <v>7.7 (6)</v>
          </cell>
          <cell r="D274" t="str">
            <v>Penurunan Dinding Sumuran Silinder, Diameter 300 cm</v>
          </cell>
          <cell r="E274" t="str">
            <v>M1</v>
          </cell>
        </row>
        <row r="275">
          <cell r="B275" t="str">
            <v>7.7 (7)</v>
          </cell>
          <cell r="D275" t="str">
            <v>Penurunan Dinding Sumuran Silinder, Diameter 350 cm</v>
          </cell>
          <cell r="E275" t="str">
            <v>M1</v>
          </cell>
        </row>
        <row r="276">
          <cell r="B276" t="str">
            <v>7.7 (8)</v>
          </cell>
          <cell r="D276" t="str">
            <v>Penurunan Dinding Sumuran Silinder, Diameter 400 cm</v>
          </cell>
          <cell r="E276" t="str">
            <v>M1</v>
          </cell>
        </row>
        <row r="278">
          <cell r="B278" t="str">
            <v>7.9</v>
          </cell>
          <cell r="D278" t="str">
            <v>Passangan Batu</v>
          </cell>
          <cell r="E278" t="str">
            <v>M3</v>
          </cell>
          <cell r="F278">
            <v>282.48</v>
          </cell>
          <cell r="G278">
            <v>253095.80804485618</v>
          </cell>
          <cell r="H278">
            <v>71494503.856510982</v>
          </cell>
        </row>
        <row r="280">
          <cell r="B280" t="str">
            <v>7.10 (1)</v>
          </cell>
          <cell r="D280" t="str">
            <v>Pasangan Batu Kosong Diisi Adukan</v>
          </cell>
          <cell r="E280" t="str">
            <v>M3</v>
          </cell>
        </row>
        <row r="281">
          <cell r="B281" t="str">
            <v>7.10 (2)</v>
          </cell>
          <cell r="D281" t="str">
            <v>Pasangan Batu Kosong</v>
          </cell>
          <cell r="E281" t="str">
            <v>M3</v>
          </cell>
        </row>
        <row r="282">
          <cell r="B282" t="str">
            <v>7.10 (3)</v>
          </cell>
          <cell r="D282" t="str">
            <v>Bronjong (Gabions)</v>
          </cell>
          <cell r="E282" t="str">
            <v>M3</v>
          </cell>
        </row>
        <row r="285">
          <cell r="I285" t="str">
            <v xml:space="preserve">DIVISI 7 berlanjut ke halaman berikut.  </v>
          </cell>
        </row>
        <row r="292">
          <cell r="B292" t="str">
            <v>DAFTAR  KUANTITAS DAN HARGA</v>
          </cell>
        </row>
        <row r="294">
          <cell r="B294" t="str">
            <v>Proyek</v>
          </cell>
          <cell r="D294" t="str">
            <v>: Pengembangan Jalan Onderlaag</v>
          </cell>
        </row>
        <row r="295">
          <cell r="B295" t="str">
            <v>Pekerjaan</v>
          </cell>
          <cell r="D295" t="str">
            <v>: Pembangunan Jalan Onderlaag &amp; 1 bh Jembatan Ruas Jalan FKPPI Panj. 1395 m Lebar 3,5 m</v>
          </cell>
        </row>
        <row r="296">
          <cell r="B296" t="str">
            <v xml:space="preserve"> Prop / Kodya</v>
          </cell>
          <cell r="D296" t="str">
            <v>: Lampung / Metro</v>
          </cell>
        </row>
        <row r="297">
          <cell r="B297" t="str">
            <v>T. Anggaran</v>
          </cell>
          <cell r="D297" t="str">
            <v>: 2003</v>
          </cell>
        </row>
        <row r="299">
          <cell r="E299" t="str">
            <v/>
          </cell>
          <cell r="F299" t="str">
            <v/>
          </cell>
        </row>
        <row r="300">
          <cell r="B300" t="str">
            <v>No. Mata</v>
          </cell>
          <cell r="C300" t="str">
            <v>Uraian</v>
          </cell>
          <cell r="E300" t="str">
            <v>Satuan</v>
          </cell>
          <cell r="F300" t="str">
            <v>Perkiraan</v>
          </cell>
          <cell r="G300" t="str">
            <v>Harga</v>
          </cell>
          <cell r="H300" t="str">
            <v>Jumlah</v>
          </cell>
        </row>
        <row r="301">
          <cell r="B301" t="str">
            <v>Pembayaran</v>
          </cell>
          <cell r="F301" t="str">
            <v>Kuantitas</v>
          </cell>
          <cell r="G301" t="str">
            <v>Satuan</v>
          </cell>
          <cell r="H301" t="str">
            <v>Harga-Harga</v>
          </cell>
        </row>
        <row r="302">
          <cell r="G302" t="str">
            <v>(Rupiah)</v>
          </cell>
          <cell r="H302" t="str">
            <v>(Rupiah)</v>
          </cell>
        </row>
        <row r="303">
          <cell r="B303" t="str">
            <v>a</v>
          </cell>
          <cell r="D303" t="str">
            <v>b</v>
          </cell>
          <cell r="E303" t="str">
            <v>c</v>
          </cell>
          <cell r="F303" t="str">
            <v>d</v>
          </cell>
          <cell r="G303" t="str">
            <v>e</v>
          </cell>
          <cell r="H303" t="str">
            <v>f = (d x e)</v>
          </cell>
        </row>
        <row r="305">
          <cell r="B305" t="str">
            <v>7.11 (1)</v>
          </cell>
          <cell r="D305" t="str">
            <v>Expansion Joint Tipe Torma</v>
          </cell>
          <cell r="E305" t="str">
            <v>M1</v>
          </cell>
        </row>
        <row r="306">
          <cell r="B306" t="str">
            <v>7.11 (2)</v>
          </cell>
          <cell r="D306" t="str">
            <v>Expansion Joint Tipe Rubber 1</v>
          </cell>
          <cell r="E306" t="str">
            <v>M1</v>
          </cell>
        </row>
        <row r="307">
          <cell r="B307" t="str">
            <v>7.11 (3)</v>
          </cell>
          <cell r="D307" t="str">
            <v>Expansion Joint Tipe Rubber 2</v>
          </cell>
          <cell r="E307" t="str">
            <v>M1</v>
          </cell>
        </row>
        <row r="308">
          <cell r="B308" t="str">
            <v>7.11 (4)</v>
          </cell>
          <cell r="D308" t="str">
            <v>Expansion Joint Tipe Rubber 3</v>
          </cell>
          <cell r="E308" t="str">
            <v>M1</v>
          </cell>
        </row>
        <row r="309">
          <cell r="B309" t="str">
            <v>7.11 (5)</v>
          </cell>
          <cell r="D309" t="str">
            <v>Joint Filler untuk Sambungan Konstruksi</v>
          </cell>
          <cell r="E309" t="str">
            <v>M1</v>
          </cell>
        </row>
        <row r="310">
          <cell r="B310" t="str">
            <v>7.11 (6)</v>
          </cell>
          <cell r="D310" t="str">
            <v>Expansion Joint Tipe Baja Bersudut</v>
          </cell>
          <cell r="E310" t="str">
            <v>M1</v>
          </cell>
        </row>
        <row r="312">
          <cell r="B312" t="str">
            <v>7.12 (1)</v>
          </cell>
          <cell r="D312" t="str">
            <v>Perletakan Logam</v>
          </cell>
          <cell r="E312" t="str">
            <v>Buah</v>
          </cell>
        </row>
        <row r="313">
          <cell r="B313" t="str">
            <v>7.12 (2)</v>
          </cell>
          <cell r="D313" t="str">
            <v>Perletakan Elastomerik Jenis 1 (300 x 350 x 36)</v>
          </cell>
          <cell r="E313" t="str">
            <v>Buah</v>
          </cell>
        </row>
        <row r="314">
          <cell r="B314" t="str">
            <v>7.12 (3)</v>
          </cell>
          <cell r="D314" t="str">
            <v>Perletakan Elastomerik Jenis 2 (350 x 400 x 39)</v>
          </cell>
          <cell r="E314" t="str">
            <v>Buah</v>
          </cell>
        </row>
        <row r="315">
          <cell r="B315" t="str">
            <v>7.12 (4)</v>
          </cell>
          <cell r="D315" t="str">
            <v>Perletakan Elastomerik Jenis 3 (300 x 450 x 45)</v>
          </cell>
          <cell r="E315" t="str">
            <v>Buah</v>
          </cell>
        </row>
        <row r="316">
          <cell r="B316" t="str">
            <v>7.12 (5)</v>
          </cell>
          <cell r="D316" t="str">
            <v>Perletakan Strip</v>
          </cell>
          <cell r="E316" t="str">
            <v>M1</v>
          </cell>
        </row>
        <row r="318">
          <cell r="B318" t="str">
            <v>7.13</v>
          </cell>
          <cell r="D318" t="str">
            <v>Sandaran Jembatan Baja</v>
          </cell>
          <cell r="E318" t="str">
            <v>M1</v>
          </cell>
        </row>
        <row r="319">
          <cell r="B319">
            <v>7.14</v>
          </cell>
          <cell r="D319" t="str">
            <v>Bekisting untuk beton bertulang</v>
          </cell>
          <cell r="E319" t="str">
            <v>M1</v>
          </cell>
        </row>
        <row r="320">
          <cell r="B320">
            <v>7.15</v>
          </cell>
          <cell r="D320" t="str">
            <v>pipa cucuran air hujan dia 4"</v>
          </cell>
          <cell r="E320" t="str">
            <v>M1</v>
          </cell>
        </row>
        <row r="321">
          <cell r="B321">
            <v>7.16</v>
          </cell>
          <cell r="D321" t="str">
            <v>Nomenklatur</v>
          </cell>
          <cell r="E321" t="str">
            <v>Bh</v>
          </cell>
          <cell r="F321">
            <v>2</v>
          </cell>
          <cell r="G321">
            <v>205785</v>
          </cell>
          <cell r="H321">
            <v>411570</v>
          </cell>
        </row>
        <row r="324">
          <cell r="C324" t="str">
            <v>Jumlah Harga Pekerjaan DIVISI 7  (masuk pada Rekapitulasi Perkiraan Harga Pekerjaan)</v>
          </cell>
          <cell r="H324">
            <v>360125424.57161099</v>
          </cell>
        </row>
        <row r="328">
          <cell r="D328" t="str">
            <v>DIVISI  8.  PENGEMBALIAN  KONDISI  DAN  PEKERJAAN  MINOR</v>
          </cell>
        </row>
        <row r="330">
          <cell r="B330" t="str">
            <v>8.1 (1)</v>
          </cell>
          <cell r="D330" t="str">
            <v>Lapis Pondasi agregat Kelas A untuk Pekerjaan Minor</v>
          </cell>
          <cell r="E330" t="str">
            <v>M3</v>
          </cell>
        </row>
        <row r="331">
          <cell r="B331" t="str">
            <v>8.1 (2)</v>
          </cell>
          <cell r="D331" t="str">
            <v>Lapis Pondasi agregat Kelas B untuk Pekerjaan Minor</v>
          </cell>
          <cell r="E331" t="str">
            <v>M3</v>
          </cell>
        </row>
        <row r="332">
          <cell r="B332" t="str">
            <v>8.1 (3)</v>
          </cell>
          <cell r="D332" t="str">
            <v>Agregat untuk Lapis Pondasi Jalan Tanpa Penutup untuk</v>
          </cell>
          <cell r="E332" t="str">
            <v>M3</v>
          </cell>
        </row>
        <row r="333">
          <cell r="D333" t="str">
            <v>Pekerjaan Minor</v>
          </cell>
        </row>
        <row r="334">
          <cell r="B334" t="str">
            <v>8.1 (4)</v>
          </cell>
          <cell r="D334" t="str">
            <v>Waterbound Macadam untuk Pekerjaan Minor</v>
          </cell>
          <cell r="E334" t="str">
            <v>M3</v>
          </cell>
        </row>
        <row r="335">
          <cell r="B335" t="str">
            <v>8.1 (5)</v>
          </cell>
          <cell r="D335" t="str">
            <v>Campuran Aspal Panas untuk Pekerjaan Minor</v>
          </cell>
          <cell r="E335" t="str">
            <v>M3</v>
          </cell>
        </row>
        <row r="336">
          <cell r="B336" t="str">
            <v>8.1 (6)</v>
          </cell>
          <cell r="D336" t="str">
            <v>Lasbutag atau Latasbusir untuk Pekerjaan minor</v>
          </cell>
          <cell r="E336" t="str">
            <v>M3</v>
          </cell>
        </row>
        <row r="337">
          <cell r="B337" t="str">
            <v>8.1 (7)</v>
          </cell>
          <cell r="D337" t="str">
            <v>Penetrasi Macadam untuk Pekerjaan Minor</v>
          </cell>
          <cell r="E337" t="str">
            <v>M3</v>
          </cell>
        </row>
        <row r="338">
          <cell r="B338" t="str">
            <v>8.1 (8)</v>
          </cell>
          <cell r="D338" t="str">
            <v>Campuran Aspal Dingin untuk Pekerjaan Minor</v>
          </cell>
          <cell r="E338" t="str">
            <v>M3</v>
          </cell>
        </row>
        <row r="339">
          <cell r="B339" t="str">
            <v>8.1 (9)</v>
          </cell>
          <cell r="D339" t="str">
            <v>Bitumen Residual untuk Pekerjaan Minor</v>
          </cell>
          <cell r="E339" t="str">
            <v>Liter</v>
          </cell>
        </row>
        <row r="341">
          <cell r="B341">
            <v>8.1999999999999993</v>
          </cell>
          <cell r="D341" t="str">
            <v>Galian untuk Bahu Jalan dan Pekerjaan Minor Lainnya</v>
          </cell>
          <cell r="E341" t="str">
            <v>M3</v>
          </cell>
        </row>
        <row r="343">
          <cell r="B343" t="str">
            <v>8.3 (1)</v>
          </cell>
          <cell r="D343" t="str">
            <v>Stabilisasi dengan Tanaman</v>
          </cell>
          <cell r="E343" t="str">
            <v>M2</v>
          </cell>
        </row>
        <row r="345">
          <cell r="B345" t="str">
            <v>8.4 (1)</v>
          </cell>
          <cell r="D345" t="str">
            <v>Pengembalian Kondisi Lantai Jembatan Beton</v>
          </cell>
          <cell r="E345" t="str">
            <v>M2</v>
          </cell>
        </row>
        <row r="346">
          <cell r="B346" t="str">
            <v>8.4 (2)</v>
          </cell>
          <cell r="D346" t="str">
            <v>Pengembalian Kondisi Lantai Jembatan Kayu</v>
          </cell>
          <cell r="E346" t="str">
            <v>M2</v>
          </cell>
        </row>
        <row r="347">
          <cell r="B347" t="str">
            <v>8.4 (3)</v>
          </cell>
          <cell r="D347" t="str">
            <v>Pengembalian Kondisi Pelapisan Permukaan Baja Struktur</v>
          </cell>
          <cell r="E347" t="str">
            <v>M2</v>
          </cell>
        </row>
        <row r="351">
          <cell r="C351" t="str">
            <v>Jumlah Harga Pekerjaan DIVISI 8  (masuk pada Rekapitulasi Perkiraan Harga Pekerjaan)</v>
          </cell>
          <cell r="H351">
            <v>0</v>
          </cell>
        </row>
        <row r="358">
          <cell r="B358" t="str">
            <v>DAFTAR  KUANTITAS DAN HARGA</v>
          </cell>
        </row>
        <row r="360">
          <cell r="B360" t="str">
            <v>Proyek</v>
          </cell>
          <cell r="D360" t="str">
            <v>: Pengembangan Jalan Onderlaag</v>
          </cell>
        </row>
        <row r="361">
          <cell r="B361" t="str">
            <v>Pekerjaan</v>
          </cell>
          <cell r="D361" t="str">
            <v>: Pembangunan Jalan Onderlaag &amp; 1 bh Jembatan Ruas Jalan FKPPI Panj. 1395 m Lebar 3,5 m</v>
          </cell>
        </row>
        <row r="362">
          <cell r="B362" t="str">
            <v xml:space="preserve"> Prop / Kodya</v>
          </cell>
          <cell r="D362" t="str">
            <v>: Lampung / Metro</v>
          </cell>
        </row>
        <row r="363">
          <cell r="B363" t="str">
            <v>T. Anggaran</v>
          </cell>
          <cell r="D363" t="str">
            <v>: 2003</v>
          </cell>
        </row>
        <row r="365">
          <cell r="E365" t="str">
            <v/>
          </cell>
          <cell r="F365" t="str">
            <v/>
          </cell>
        </row>
        <row r="366">
          <cell r="B366" t="str">
            <v>No. Mata</v>
          </cell>
          <cell r="C366" t="str">
            <v>Uraian</v>
          </cell>
          <cell r="E366" t="str">
            <v>Satuan</v>
          </cell>
          <cell r="F366" t="str">
            <v>Perkiraan</v>
          </cell>
          <cell r="G366" t="str">
            <v>Harga</v>
          </cell>
          <cell r="H366" t="str">
            <v>Jumlah</v>
          </cell>
        </row>
        <row r="367">
          <cell r="B367" t="str">
            <v>Pembayaran</v>
          </cell>
          <cell r="F367" t="str">
            <v>Kuantitas</v>
          </cell>
          <cell r="G367" t="str">
            <v>Satuan</v>
          </cell>
          <cell r="H367" t="str">
            <v>Harga-Harga</v>
          </cell>
        </row>
        <row r="368">
          <cell r="G368" t="str">
            <v>(Rupiah)</v>
          </cell>
          <cell r="H368" t="str">
            <v>(Rupiah)</v>
          </cell>
        </row>
        <row r="369">
          <cell r="B369" t="str">
            <v>a</v>
          </cell>
          <cell r="D369" t="str">
            <v>b</v>
          </cell>
          <cell r="E369" t="str">
            <v>c</v>
          </cell>
          <cell r="F369" t="str">
            <v>d</v>
          </cell>
          <cell r="G369" t="str">
            <v>e</v>
          </cell>
          <cell r="H369" t="str">
            <v>f = (d x e)</v>
          </cell>
        </row>
        <row r="371">
          <cell r="D371" t="str">
            <v>DIVISI  9.  PEKERJAAN  HARIAN</v>
          </cell>
        </row>
        <row r="373">
          <cell r="B373">
            <v>9.1</v>
          </cell>
          <cell r="D373" t="str">
            <v>Mandor</v>
          </cell>
          <cell r="E373" t="str">
            <v>Jam</v>
          </cell>
        </row>
        <row r="375">
          <cell r="B375">
            <v>9.1999999999999993</v>
          </cell>
          <cell r="D375" t="str">
            <v>Pekerja Biasa</v>
          </cell>
          <cell r="E375" t="str">
            <v>Jam</v>
          </cell>
        </row>
        <row r="377">
          <cell r="B377">
            <v>9.3000000000000007</v>
          </cell>
          <cell r="D377" t="str">
            <v>Tukang Kayu, Tukang Batu, dsb</v>
          </cell>
          <cell r="E377" t="str">
            <v>Jam</v>
          </cell>
        </row>
        <row r="379">
          <cell r="B379">
            <v>9.4</v>
          </cell>
          <cell r="D379" t="str">
            <v>Dump Truck 3 - 4 M3</v>
          </cell>
          <cell r="E379" t="str">
            <v>Jam</v>
          </cell>
        </row>
        <row r="381">
          <cell r="B381">
            <v>9.5</v>
          </cell>
          <cell r="D381" t="str">
            <v>Truk dengan bak terbuka kapasitas 3 - 4 M3</v>
          </cell>
          <cell r="E381" t="str">
            <v>Jam</v>
          </cell>
        </row>
        <row r="383">
          <cell r="B383">
            <v>9.6</v>
          </cell>
          <cell r="D383" t="str">
            <v>Tangki Air 3000 - 4500 Liter</v>
          </cell>
          <cell r="E383" t="str">
            <v>Jam</v>
          </cell>
        </row>
        <row r="385">
          <cell r="B385">
            <v>9.6999999999999993</v>
          </cell>
          <cell r="D385" t="str">
            <v>Bulldozer 100 - 150 HP</v>
          </cell>
          <cell r="E385" t="str">
            <v>Jam</v>
          </cell>
        </row>
        <row r="387">
          <cell r="B387">
            <v>9.8000000000000007</v>
          </cell>
          <cell r="D387" t="str">
            <v>Motor Grader min 100 HP</v>
          </cell>
          <cell r="E387" t="str">
            <v>Jam</v>
          </cell>
        </row>
        <row r="389">
          <cell r="B389">
            <v>9.9</v>
          </cell>
          <cell r="D389" t="str">
            <v>Wheel Loader 1.0 - 1.6 M3</v>
          </cell>
          <cell r="E389" t="str">
            <v>Jam</v>
          </cell>
        </row>
        <row r="391">
          <cell r="B391" t="str">
            <v>9.10</v>
          </cell>
          <cell r="D391" t="str">
            <v>Track Loader 75 - 100 HP</v>
          </cell>
          <cell r="E391" t="str">
            <v>Jam</v>
          </cell>
        </row>
        <row r="393">
          <cell r="B393">
            <v>9.11</v>
          </cell>
          <cell r="D393" t="str">
            <v>Excavator 80 - 140 HP</v>
          </cell>
          <cell r="E393" t="str">
            <v>Jam</v>
          </cell>
        </row>
        <row r="395">
          <cell r="B395">
            <v>9.1199999999999992</v>
          </cell>
          <cell r="D395" t="str">
            <v>Crane 10 - 15 Ton</v>
          </cell>
          <cell r="E395" t="str">
            <v>Jam</v>
          </cell>
        </row>
        <row r="397">
          <cell r="B397">
            <v>9.1300000000000008</v>
          </cell>
          <cell r="D397" t="str">
            <v>Mesin Gilas Roda Besi 6 - 9 Ton</v>
          </cell>
          <cell r="E397" t="str">
            <v>Jam</v>
          </cell>
        </row>
        <row r="399">
          <cell r="B399">
            <v>9.14</v>
          </cell>
          <cell r="D399" t="str">
            <v>Mesin Gilas Bervibrasi  5 - 8  Ton</v>
          </cell>
          <cell r="E399" t="str">
            <v>Jam</v>
          </cell>
        </row>
        <row r="401">
          <cell r="B401">
            <v>9.15</v>
          </cell>
          <cell r="D401" t="str">
            <v>Pemadat dengan Bervibrasi 1.5 - 3.0 HP</v>
          </cell>
          <cell r="E401" t="str">
            <v>Jam</v>
          </cell>
        </row>
        <row r="403">
          <cell r="B403">
            <v>9.16</v>
          </cell>
          <cell r="D403" t="str">
            <v>Mesin Gilas Roda Karet 8 - 10 Ton</v>
          </cell>
          <cell r="E403" t="str">
            <v>Jam</v>
          </cell>
        </row>
        <row r="405">
          <cell r="B405">
            <v>9.17</v>
          </cell>
          <cell r="D405" t="str">
            <v>Kompresor 4000 - 6500 Ltr/mnt</v>
          </cell>
          <cell r="E405" t="str">
            <v>Jam</v>
          </cell>
        </row>
        <row r="407">
          <cell r="B407">
            <v>9.18</v>
          </cell>
          <cell r="D407" t="str">
            <v>Mesin Pengaduk Beton 0.3 - 0.6 M3</v>
          </cell>
          <cell r="E407" t="str">
            <v>Jam</v>
          </cell>
        </row>
        <row r="409">
          <cell r="B409">
            <v>9.19</v>
          </cell>
          <cell r="D409" t="str">
            <v>Pompa Air 70 - 100 MM</v>
          </cell>
          <cell r="E409" t="str">
            <v>Jam</v>
          </cell>
        </row>
        <row r="411">
          <cell r="B411" t="str">
            <v>9.20</v>
          </cell>
          <cell r="D411" t="str">
            <v>Benkelman Beam</v>
          </cell>
          <cell r="E411" t="str">
            <v>Titik</v>
          </cell>
        </row>
        <row r="413">
          <cell r="B413" t="str">
            <v>9.21</v>
          </cell>
          <cell r="D413" t="str">
            <v>DCP - CBR</v>
          </cell>
          <cell r="E413" t="str">
            <v>Titik</v>
          </cell>
        </row>
        <row r="415">
          <cell r="B415" t="str">
            <v>9.22</v>
          </cell>
          <cell r="D415" t="str">
            <v>Survei Kekerasan Cara NAASRA</v>
          </cell>
          <cell r="E415" t="str">
            <v>Km</v>
          </cell>
        </row>
        <row r="418">
          <cell r="C418" t="str">
            <v>Jumlah Harga Pekerjaan DIVISI 9  (masuk pada Rekapitulasi Perkiraan Harga Pekerjaan)</v>
          </cell>
          <cell r="H418">
            <v>0</v>
          </cell>
        </row>
        <row r="425">
          <cell r="B425" t="str">
            <v>DAFTAR  KUANTITAS DAN HARGA</v>
          </cell>
        </row>
        <row r="427">
          <cell r="B427" t="str">
            <v>Proyek</v>
          </cell>
          <cell r="D427" t="str">
            <v>: Pengembangan Jalan Onderlaag</v>
          </cell>
        </row>
        <row r="428">
          <cell r="B428" t="str">
            <v>Pekerjaan</v>
          </cell>
          <cell r="D428" t="str">
            <v>: Pembangunan Jalan Onderlaag &amp; 1 bh Jembatan Ruas Jalan FKPPI Panj. 1395 m Lebar 3,5 m</v>
          </cell>
        </row>
        <row r="429">
          <cell r="B429" t="str">
            <v xml:space="preserve"> Prop / Kodya</v>
          </cell>
          <cell r="D429" t="str">
            <v>: Lampung / Metro</v>
          </cell>
        </row>
        <row r="430">
          <cell r="B430" t="str">
            <v>T. Anggaran</v>
          </cell>
          <cell r="D430" t="str">
            <v>: 2003</v>
          </cell>
        </row>
        <row r="432">
          <cell r="E432" t="str">
            <v/>
          </cell>
          <cell r="F432" t="str">
            <v/>
          </cell>
        </row>
        <row r="433">
          <cell r="B433" t="str">
            <v>No. Mata</v>
          </cell>
          <cell r="C433" t="str">
            <v>Uraian</v>
          </cell>
          <cell r="E433" t="str">
            <v>Satuan</v>
          </cell>
          <cell r="F433" t="str">
            <v>Perkiraan</v>
          </cell>
          <cell r="G433" t="str">
            <v>Harga</v>
          </cell>
          <cell r="H433" t="str">
            <v>Jumlah</v>
          </cell>
        </row>
        <row r="434">
          <cell r="B434" t="str">
            <v>Pembayaran</v>
          </cell>
          <cell r="F434" t="str">
            <v>Kuantitas</v>
          </cell>
          <cell r="G434" t="str">
            <v>Satuan</v>
          </cell>
          <cell r="H434" t="str">
            <v>Harga-Harga</v>
          </cell>
        </row>
        <row r="435">
          <cell r="G435" t="str">
            <v>(Rupiah)</v>
          </cell>
          <cell r="H435" t="str">
            <v>(Rupiah)</v>
          </cell>
        </row>
        <row r="436">
          <cell r="B436" t="str">
            <v>a</v>
          </cell>
          <cell r="D436" t="str">
            <v>b</v>
          </cell>
          <cell r="E436" t="str">
            <v>c</v>
          </cell>
          <cell r="F436" t="str">
            <v>d</v>
          </cell>
          <cell r="G436" t="str">
            <v>e</v>
          </cell>
          <cell r="H436" t="str">
            <v>f = (d x e)</v>
          </cell>
        </row>
        <row r="438">
          <cell r="D438" t="str">
            <v>DIVISI  10.  PEKERJAAN  LAIN-LAIN</v>
          </cell>
        </row>
        <row r="440">
          <cell r="B440" t="str">
            <v>10.1</v>
          </cell>
          <cell r="D440" t="str">
            <v>Rel Pengaman</v>
          </cell>
          <cell r="E440" t="str">
            <v>M1</v>
          </cell>
        </row>
        <row r="442">
          <cell r="B442" t="str">
            <v>10.2 (1)</v>
          </cell>
          <cell r="D442" t="str">
            <v>Patok Pengarah</v>
          </cell>
          <cell r="E442" t="str">
            <v>Buah</v>
          </cell>
          <cell r="F442">
            <v>140</v>
          </cell>
          <cell r="G442">
            <v>51492.959999999999</v>
          </cell>
          <cell r="H442">
            <v>7209014.3999999994</v>
          </cell>
        </row>
        <row r="443">
          <cell r="B443" t="str">
            <v>10.2 (2)</v>
          </cell>
          <cell r="D443" t="str">
            <v>Patok Kilometer</v>
          </cell>
          <cell r="E443" t="str">
            <v>Buah</v>
          </cell>
        </row>
        <row r="445">
          <cell r="B445" t="str">
            <v>10.3 (1)</v>
          </cell>
          <cell r="D445" t="str">
            <v>Rambu Jalan dengan Permukaan Pemantul Engineering Grade</v>
          </cell>
          <cell r="E445" t="str">
            <v>Buah</v>
          </cell>
        </row>
        <row r="446">
          <cell r="B446" t="str">
            <v>10.3 (2)</v>
          </cell>
          <cell r="D446" t="str">
            <v>Rambu Jalan dengan Permukaan Pemantul High Intensity Grade</v>
          </cell>
          <cell r="E446" t="str">
            <v>Buah</v>
          </cell>
        </row>
        <row r="448">
          <cell r="B448" t="str">
            <v>10.4 (1)</v>
          </cell>
          <cell r="D448" t="str">
            <v>Marka Jalan Bukan Thermoplastic</v>
          </cell>
          <cell r="E448" t="str">
            <v>M2</v>
          </cell>
        </row>
        <row r="449">
          <cell r="B449" t="str">
            <v>10.4 (2)</v>
          </cell>
          <cell r="D449" t="str">
            <v>Marka Jalan Thermoplastic</v>
          </cell>
          <cell r="E449" t="str">
            <v>M2</v>
          </cell>
        </row>
        <row r="451">
          <cell r="B451" t="str">
            <v>10.5 (1)</v>
          </cell>
          <cell r="D451" t="str">
            <v>Paku Jalan (Road Stud)</v>
          </cell>
          <cell r="E451" t="str">
            <v>Buah</v>
          </cell>
        </row>
        <row r="452">
          <cell r="B452" t="str">
            <v>10.5 (2)</v>
          </cell>
          <cell r="D452" t="str">
            <v>Mata Kucing (Delianeator)</v>
          </cell>
          <cell r="E452" t="str">
            <v>Buah</v>
          </cell>
        </row>
        <row r="454">
          <cell r="B454" t="str">
            <v>10.6 (1)</v>
          </cell>
          <cell r="D454" t="str">
            <v>Kerb Pracetak</v>
          </cell>
          <cell r="E454" t="str">
            <v>Buah</v>
          </cell>
        </row>
        <row r="455">
          <cell r="B455" t="str">
            <v>10.6 (2)</v>
          </cell>
          <cell r="D455" t="str">
            <v>Kerb Yang Digunakan Kembali</v>
          </cell>
          <cell r="E455" t="str">
            <v>Buah</v>
          </cell>
        </row>
        <row r="457">
          <cell r="B457" t="str">
            <v>10.7</v>
          </cell>
          <cell r="D457" t="str">
            <v>Perkerasan Blok Beton pada Trotoar dan Median</v>
          </cell>
          <cell r="E457" t="str">
            <v>M2</v>
          </cell>
        </row>
        <row r="459">
          <cell r="B459" t="str">
            <v>10.8 (1)</v>
          </cell>
          <cell r="D459" t="str">
            <v>Pemotongan Pohon Diameter 30 - 50 cm</v>
          </cell>
          <cell r="E459" t="str">
            <v>Buah</v>
          </cell>
        </row>
        <row r="460">
          <cell r="B460" t="str">
            <v>10.8 (2)</v>
          </cell>
          <cell r="D460" t="str">
            <v>Pemotongan Pohon Diameter 51 - 70 cm</v>
          </cell>
          <cell r="E460" t="str">
            <v>Buah</v>
          </cell>
        </row>
        <row r="461">
          <cell r="B461" t="str">
            <v>10.8 (3)</v>
          </cell>
          <cell r="D461" t="str">
            <v>Pemotongan Pohon Diameter 71 - 90 cm</v>
          </cell>
          <cell r="E461" t="str">
            <v>Buah</v>
          </cell>
        </row>
        <row r="462">
          <cell r="B462" t="str">
            <v>10.8 (4)</v>
          </cell>
          <cell r="D462" t="str">
            <v>Semak / Perdu</v>
          </cell>
          <cell r="E462" t="str">
            <v>Buah</v>
          </cell>
        </row>
        <row r="463">
          <cell r="B463" t="str">
            <v>10.8 (5)</v>
          </cell>
          <cell r="D463" t="str">
            <v>Pohon</v>
          </cell>
          <cell r="E463" t="str">
            <v>Buah</v>
          </cell>
        </row>
        <row r="465">
          <cell r="B465" t="str">
            <v>10.10 (1)</v>
          </cell>
          <cell r="D465" t="str">
            <v>Pembongkaran pasangan batu</v>
          </cell>
          <cell r="E465" t="str">
            <v>M2</v>
          </cell>
        </row>
        <row r="466">
          <cell r="B466" t="str">
            <v>10.10 (2)</v>
          </cell>
          <cell r="D466" t="str">
            <v>Pembongkaran Beton</v>
          </cell>
          <cell r="E466" t="str">
            <v>M3</v>
          </cell>
        </row>
        <row r="467">
          <cell r="B467" t="str">
            <v>10.10 (3)</v>
          </cell>
          <cell r="D467" t="str">
            <v>Pembongkaran Beton Pratekan</v>
          </cell>
          <cell r="E467" t="str">
            <v>M3</v>
          </cell>
        </row>
        <row r="468">
          <cell r="B468" t="str">
            <v>10.10 (4)</v>
          </cell>
          <cell r="D468" t="str">
            <v>Pembongkaran Bangunan Gedung</v>
          </cell>
          <cell r="E468" t="str">
            <v>M2</v>
          </cell>
        </row>
        <row r="469">
          <cell r="B469" t="str">
            <v>10.10 (5)</v>
          </cell>
          <cell r="D469" t="str">
            <v>Pembongkaran Rangka Baja</v>
          </cell>
          <cell r="E469" t="str">
            <v>M2</v>
          </cell>
        </row>
        <row r="470">
          <cell r="B470" t="str">
            <v>10.10 (6)</v>
          </cell>
          <cell r="D470" t="str">
            <v>Pembongkaran Balok Baja (Steel Stringers)</v>
          </cell>
          <cell r="E470" t="str">
            <v>M1</v>
          </cell>
        </row>
        <row r="471">
          <cell r="B471" t="str">
            <v>10.10 (7)</v>
          </cell>
          <cell r="D471" t="str">
            <v>Pembongkaran Lantai Jembatan Kayu</v>
          </cell>
          <cell r="E471" t="str">
            <v>M2</v>
          </cell>
        </row>
        <row r="472">
          <cell r="B472" t="str">
            <v>10.10 (8)</v>
          </cell>
          <cell r="D472" t="str">
            <v>Pembongkaran Jembatan Kayu</v>
          </cell>
          <cell r="E472" t="str">
            <v>M2</v>
          </cell>
        </row>
        <row r="474">
          <cell r="B474" t="str">
            <v>Supl I</v>
          </cell>
          <cell r="D474" t="str">
            <v>Pemasngan tegel Abu-abu</v>
          </cell>
          <cell r="E474" t="str">
            <v>M2</v>
          </cell>
        </row>
        <row r="475">
          <cell r="B475" t="str">
            <v>Supl II</v>
          </cell>
          <cell r="D475" t="str">
            <v>Lobang Saluran Air</v>
          </cell>
          <cell r="E475" t="str">
            <v>Bh</v>
          </cell>
        </row>
        <row r="476">
          <cell r="B476" t="str">
            <v>Supl III</v>
          </cell>
          <cell r="D476" t="str">
            <v>Plat Tutup mannhool</v>
          </cell>
          <cell r="E476" t="str">
            <v>Bh</v>
          </cell>
        </row>
        <row r="477">
          <cell r="B477" t="str">
            <v>Supl IV</v>
          </cell>
          <cell r="D477" t="str">
            <v>Finishing Permukaan Casteen</v>
          </cell>
          <cell r="E477" t="str">
            <v>M2</v>
          </cell>
        </row>
        <row r="478">
          <cell r="B478" t="str">
            <v>Supl V</v>
          </cell>
          <cell r="D478" t="str">
            <v>Cat Casteen (dua warna)</v>
          </cell>
          <cell r="E478" t="str">
            <v>M2</v>
          </cell>
        </row>
        <row r="479">
          <cell r="B479" t="str">
            <v>Supl VI</v>
          </cell>
          <cell r="D479" t="str">
            <v>Pemindahan tiang listrik/telpon</v>
          </cell>
          <cell r="E479" t="str">
            <v>Buah</v>
          </cell>
        </row>
        <row r="480">
          <cell r="B480" t="str">
            <v>Supl VII</v>
          </cell>
          <cell r="D480" t="str">
            <v>Pemindahan Box telpon</v>
          </cell>
          <cell r="E480" t="str">
            <v>Ls</v>
          </cell>
        </row>
        <row r="481">
          <cell r="B481" t="str">
            <v>Supl VIII</v>
          </cell>
          <cell r="D481" t="str">
            <v>Penggantian pagar</v>
          </cell>
          <cell r="E481" t="str">
            <v>Ls</v>
          </cell>
        </row>
        <row r="484">
          <cell r="C484" t="str">
            <v>Jumlah Harga Pekerjaan DIVISI 10  (masuk pada Rekapitulasi Perkiraan Harga Pekerjaan)</v>
          </cell>
          <cell r="H484">
            <v>7209014.3999999994</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PK12"/>
      <sheetName val="bku alek"/>
      <sheetName val="BANK11"/>
      <sheetName val="BB PANJAR12"/>
      <sheetName val="Pajak12"/>
      <sheetName val="Panjar12"/>
      <sheetName val="pengesahan"/>
      <sheetName val="Tunai12"/>
      <sheetName val="BKU"/>
      <sheetName val="Kendali RO"/>
      <sheetName val="Rincian Obyek OK"/>
      <sheetName val="Rincian Obyek"/>
      <sheetName val="Sheet1"/>
      <sheetName val="20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0">
          <cell r="A10" t="str">
            <v>0</v>
          </cell>
          <cell r="P10" t="str">
            <v>Saldo bulan lalu ……</v>
          </cell>
          <cell r="U10">
            <v>123762421</v>
          </cell>
        </row>
        <row r="11">
          <cell r="A11" t="str">
            <v>1sp2d LS....</v>
          </cell>
          <cell r="B11">
            <v>1</v>
          </cell>
          <cell r="C11" t="str">
            <v>04-12-2017</v>
          </cell>
          <cell r="D11" t="str">
            <v>4.05</v>
          </cell>
          <cell r="E11" t="str">
            <v>12</v>
          </cell>
          <cell r="F11" t="str">
            <v>00</v>
          </cell>
          <cell r="G11" t="str">
            <v>00</v>
          </cell>
          <cell r="H11" t="str">
            <v>sp2d LS</v>
          </cell>
          <cell r="M11" t="str">
            <v>s</v>
          </cell>
          <cell r="N11" t="str">
            <v>00.00.sp2d LS....</v>
          </cell>
          <cell r="O11" t="str">
            <v>sp2d LS....</v>
          </cell>
          <cell r="P11" t="str">
            <v>Diterima SP2D LS Nomor : 900/969/LS-BTL/B-4/2017 tanggal 04-12-2017 Pembayaran Gaji dan Tunjangan PNS Bulan Desember 2017, dengan rincian sbb:</v>
          </cell>
          <cell r="U11">
            <v>123762421</v>
          </cell>
        </row>
        <row r="12">
          <cell r="A12" t="str">
            <v>0</v>
          </cell>
          <cell r="B12">
            <v>1</v>
          </cell>
          <cell r="C12" t="str">
            <v>04-12-2017</v>
          </cell>
          <cell r="D12" t="str">
            <v>1.20</v>
          </cell>
          <cell r="E12">
            <v>12</v>
          </cell>
          <cell r="F12" t="str">
            <v>00</v>
          </cell>
          <cell r="G12" t="str">
            <v>00</v>
          </cell>
          <cell r="H12" t="str">
            <v>5</v>
          </cell>
          <cell r="I12" t="str">
            <v>1</v>
          </cell>
          <cell r="J12" t="str">
            <v>1</v>
          </cell>
          <cell r="K12" t="str">
            <v>01</v>
          </cell>
          <cell r="L12" t="str">
            <v>01</v>
          </cell>
          <cell r="P12" t="str">
            <v>Gaji Pokok/Uang Representasi</v>
          </cell>
          <cell r="Q12" t="str">
            <v>LS</v>
          </cell>
          <cell r="R12" t="str">
            <v>LS</v>
          </cell>
          <cell r="S12">
            <v>153448000</v>
          </cell>
          <cell r="U12">
            <v>277210421</v>
          </cell>
        </row>
        <row r="13">
          <cell r="A13" t="str">
            <v>0</v>
          </cell>
          <cell r="B13">
            <v>1</v>
          </cell>
          <cell r="C13" t="str">
            <v>04-12-2017</v>
          </cell>
          <cell r="D13" t="str">
            <v>1.20</v>
          </cell>
          <cell r="E13">
            <v>12</v>
          </cell>
          <cell r="F13" t="str">
            <v>00</v>
          </cell>
          <cell r="G13" t="str">
            <v>00</v>
          </cell>
          <cell r="H13" t="str">
            <v>5</v>
          </cell>
          <cell r="I13" t="str">
            <v>1</v>
          </cell>
          <cell r="J13" t="str">
            <v>1</v>
          </cell>
          <cell r="K13" t="str">
            <v>01</v>
          </cell>
          <cell r="L13" t="str">
            <v>02</v>
          </cell>
          <cell r="P13" t="str">
            <v>Tunjangan Keluarga</v>
          </cell>
          <cell r="Q13" t="str">
            <v>LS</v>
          </cell>
          <cell r="R13" t="str">
            <v>LS</v>
          </cell>
          <cell r="S13">
            <v>17639144</v>
          </cell>
          <cell r="U13">
            <v>294849565</v>
          </cell>
        </row>
        <row r="14">
          <cell r="A14" t="str">
            <v>0</v>
          </cell>
          <cell r="B14">
            <v>1</v>
          </cell>
          <cell r="C14" t="str">
            <v>04-12-2017</v>
          </cell>
          <cell r="D14" t="str">
            <v>1.20</v>
          </cell>
          <cell r="E14">
            <v>12</v>
          </cell>
          <cell r="F14" t="str">
            <v>00</v>
          </cell>
          <cell r="G14" t="str">
            <v>00</v>
          </cell>
          <cell r="H14" t="str">
            <v>5</v>
          </cell>
          <cell r="I14" t="str">
            <v>1</v>
          </cell>
          <cell r="J14" t="str">
            <v>1</v>
          </cell>
          <cell r="K14" t="str">
            <v>01</v>
          </cell>
          <cell r="L14" t="str">
            <v>03</v>
          </cell>
          <cell r="P14" t="str">
            <v>Tunjangan Jabatan</v>
          </cell>
          <cell r="Q14" t="str">
            <v>LS</v>
          </cell>
          <cell r="R14" t="str">
            <v>LS</v>
          </cell>
          <cell r="S14">
            <v>14190000</v>
          </cell>
          <cell r="U14">
            <v>309039565</v>
          </cell>
        </row>
        <row r="15">
          <cell r="A15" t="str">
            <v>0</v>
          </cell>
          <cell r="B15">
            <v>1</v>
          </cell>
          <cell r="C15" t="str">
            <v>04-12-2017</v>
          </cell>
          <cell r="D15" t="str">
            <v>1.20</v>
          </cell>
          <cell r="E15">
            <v>12</v>
          </cell>
          <cell r="F15" t="str">
            <v>00</v>
          </cell>
          <cell r="G15" t="str">
            <v>00</v>
          </cell>
          <cell r="H15" t="str">
            <v>5</v>
          </cell>
          <cell r="I15" t="str">
            <v>1</v>
          </cell>
          <cell r="J15" t="str">
            <v>1</v>
          </cell>
          <cell r="K15" t="str">
            <v>01</v>
          </cell>
          <cell r="L15" t="str">
            <v>05</v>
          </cell>
          <cell r="P15" t="str">
            <v>Tunjangan Umum</v>
          </cell>
          <cell r="Q15" t="str">
            <v>LS</v>
          </cell>
          <cell r="R15" t="str">
            <v>LS</v>
          </cell>
          <cell r="S15">
            <v>4960000</v>
          </cell>
          <cell r="U15">
            <v>313999565</v>
          </cell>
        </row>
        <row r="16">
          <cell r="A16" t="str">
            <v>0</v>
          </cell>
          <cell r="B16">
            <v>1</v>
          </cell>
          <cell r="C16" t="str">
            <v>04-12-2017</v>
          </cell>
          <cell r="D16" t="str">
            <v>1.20</v>
          </cell>
          <cell r="E16">
            <v>12</v>
          </cell>
          <cell r="F16" t="str">
            <v>00</v>
          </cell>
          <cell r="G16" t="str">
            <v>00</v>
          </cell>
          <cell r="H16" t="str">
            <v>5</v>
          </cell>
          <cell r="I16" t="str">
            <v>1</v>
          </cell>
          <cell r="J16" t="str">
            <v>1</v>
          </cell>
          <cell r="K16" t="str">
            <v>01</v>
          </cell>
          <cell r="L16" t="str">
            <v>06</v>
          </cell>
          <cell r="P16" t="str">
            <v>Tunjangan Beras</v>
          </cell>
          <cell r="Q16" t="str">
            <v>LS</v>
          </cell>
          <cell r="R16" t="str">
            <v>LS</v>
          </cell>
          <cell r="S16">
            <v>11514780</v>
          </cell>
          <cell r="U16">
            <v>325514345</v>
          </cell>
        </row>
        <row r="17">
          <cell r="A17" t="str">
            <v>0</v>
          </cell>
          <cell r="B17">
            <v>1</v>
          </cell>
          <cell r="C17" t="str">
            <v>04-12-2017</v>
          </cell>
          <cell r="D17" t="str">
            <v>1.20</v>
          </cell>
          <cell r="E17">
            <v>12</v>
          </cell>
          <cell r="F17" t="str">
            <v>00</v>
          </cell>
          <cell r="G17" t="str">
            <v>00</v>
          </cell>
          <cell r="H17" t="str">
            <v>5</v>
          </cell>
          <cell r="I17" t="str">
            <v>1</v>
          </cell>
          <cell r="J17" t="str">
            <v>1</v>
          </cell>
          <cell r="K17" t="str">
            <v>01</v>
          </cell>
          <cell r="L17" t="str">
            <v>07</v>
          </cell>
          <cell r="P17" t="str">
            <v>Tunjangan Pajak - PPh</v>
          </cell>
          <cell r="Q17" t="str">
            <v>LS</v>
          </cell>
          <cell r="R17" t="str">
            <v>LS</v>
          </cell>
          <cell r="S17">
            <v>234518</v>
          </cell>
          <cell r="U17">
            <v>325748863</v>
          </cell>
        </row>
        <row r="18">
          <cell r="A18" t="str">
            <v>0</v>
          </cell>
          <cell r="B18">
            <v>1</v>
          </cell>
          <cell r="C18" t="str">
            <v>04-12-2017</v>
          </cell>
          <cell r="D18" t="str">
            <v>1.20</v>
          </cell>
          <cell r="E18">
            <v>12</v>
          </cell>
          <cell r="F18" t="str">
            <v>00</v>
          </cell>
          <cell r="G18" t="str">
            <v>00</v>
          </cell>
          <cell r="H18" t="str">
            <v>5</v>
          </cell>
          <cell r="I18" t="str">
            <v>1</v>
          </cell>
          <cell r="J18" t="str">
            <v>1</v>
          </cell>
          <cell r="K18" t="str">
            <v>01</v>
          </cell>
          <cell r="L18" t="str">
            <v>08</v>
          </cell>
          <cell r="P18" t="str">
            <v>Pembulatan Gaji</v>
          </cell>
          <cell r="Q18" t="str">
            <v>LS</v>
          </cell>
          <cell r="R18" t="str">
            <v>LS</v>
          </cell>
          <cell r="S18">
            <v>2291</v>
          </cell>
          <cell r="U18">
            <v>325751154</v>
          </cell>
        </row>
        <row r="19">
          <cell r="A19" t="str">
            <v>1....</v>
          </cell>
          <cell r="B19">
            <v>2</v>
          </cell>
          <cell r="C19" t="str">
            <v>04-12-2017</v>
          </cell>
          <cell r="N19" t="str">
            <v>......</v>
          </cell>
          <cell r="O19" t="str">
            <v>....</v>
          </cell>
          <cell r="P19" t="str">
            <v>Dibayar Gaji dan sebagainya bulan Desember 2017 dengan rincian sebagai berikut:</v>
          </cell>
          <cell r="U19">
            <v>325751154</v>
          </cell>
        </row>
        <row r="20">
          <cell r="A20" t="str">
            <v>15.1.1.01.01</v>
          </cell>
          <cell r="B20">
            <v>2</v>
          </cell>
          <cell r="C20" t="str">
            <v>04-12-2017</v>
          </cell>
          <cell r="D20" t="str">
            <v>1.20</v>
          </cell>
          <cell r="E20">
            <v>12</v>
          </cell>
          <cell r="F20" t="str">
            <v>00</v>
          </cell>
          <cell r="G20" t="str">
            <v>00</v>
          </cell>
          <cell r="H20" t="str">
            <v>5</v>
          </cell>
          <cell r="I20" t="str">
            <v>1</v>
          </cell>
          <cell r="J20" t="str">
            <v>1</v>
          </cell>
          <cell r="K20" t="str">
            <v>01</v>
          </cell>
          <cell r="L20" t="str">
            <v>01</v>
          </cell>
          <cell r="N20" t="str">
            <v>00.00.5.1.1.01.01</v>
          </cell>
          <cell r="O20" t="str">
            <v>5.1.1.01.01</v>
          </cell>
          <cell r="P20" t="str">
            <v>Gaji Pokok</v>
          </cell>
          <cell r="Q20" t="str">
            <v>LS</v>
          </cell>
          <cell r="R20" t="str">
            <v>LS</v>
          </cell>
          <cell r="T20">
            <v>153448000</v>
          </cell>
          <cell r="U20">
            <v>172303154</v>
          </cell>
        </row>
        <row r="21">
          <cell r="A21" t="str">
            <v>15.1.1.01.02</v>
          </cell>
          <cell r="B21">
            <v>2</v>
          </cell>
          <cell r="C21" t="str">
            <v>04-12-2017</v>
          </cell>
          <cell r="D21" t="str">
            <v>1.20</v>
          </cell>
          <cell r="E21">
            <v>12</v>
          </cell>
          <cell r="F21" t="str">
            <v>00</v>
          </cell>
          <cell r="G21" t="str">
            <v>00</v>
          </cell>
          <cell r="H21" t="str">
            <v>5</v>
          </cell>
          <cell r="I21" t="str">
            <v>1</v>
          </cell>
          <cell r="J21" t="str">
            <v>1</v>
          </cell>
          <cell r="K21" t="str">
            <v>01</v>
          </cell>
          <cell r="L21" t="str">
            <v>02</v>
          </cell>
          <cell r="N21" t="str">
            <v>00.00.5.1.1.01.02</v>
          </cell>
          <cell r="O21" t="str">
            <v>5.1.1.01.02</v>
          </cell>
          <cell r="P21" t="str">
            <v>Tunjangan Keluarga</v>
          </cell>
          <cell r="Q21" t="str">
            <v>LS</v>
          </cell>
          <cell r="R21" t="str">
            <v>LS</v>
          </cell>
          <cell r="T21">
            <v>17639144</v>
          </cell>
          <cell r="U21">
            <v>154664010</v>
          </cell>
        </row>
        <row r="22">
          <cell r="A22" t="str">
            <v>15.1.1.01.03</v>
          </cell>
          <cell r="B22">
            <v>2</v>
          </cell>
          <cell r="C22" t="str">
            <v>04-12-2017</v>
          </cell>
          <cell r="D22" t="str">
            <v>1.20</v>
          </cell>
          <cell r="E22">
            <v>12</v>
          </cell>
          <cell r="F22" t="str">
            <v>00</v>
          </cell>
          <cell r="G22" t="str">
            <v>00</v>
          </cell>
          <cell r="H22" t="str">
            <v>5</v>
          </cell>
          <cell r="I22" t="str">
            <v>1</v>
          </cell>
          <cell r="J22" t="str">
            <v>1</v>
          </cell>
          <cell r="K22" t="str">
            <v>01</v>
          </cell>
          <cell r="L22" t="str">
            <v>03</v>
          </cell>
          <cell r="N22" t="str">
            <v>00.00.5.1.1.01.03</v>
          </cell>
          <cell r="O22" t="str">
            <v>5.1.1.01.03</v>
          </cell>
          <cell r="P22" t="str">
            <v>Tunjangan Jabatan</v>
          </cell>
          <cell r="Q22" t="str">
            <v>LS</v>
          </cell>
          <cell r="R22" t="str">
            <v>LS</v>
          </cell>
          <cell r="T22">
            <v>14190000</v>
          </cell>
          <cell r="U22">
            <v>140474010</v>
          </cell>
        </row>
        <row r="23">
          <cell r="A23" t="str">
            <v>15.1.1.01.05</v>
          </cell>
          <cell r="B23">
            <v>2</v>
          </cell>
          <cell r="C23" t="str">
            <v>04-12-2017</v>
          </cell>
          <cell r="D23" t="str">
            <v>1.20</v>
          </cell>
          <cell r="E23">
            <v>12</v>
          </cell>
          <cell r="F23" t="str">
            <v>00</v>
          </cell>
          <cell r="G23" t="str">
            <v>00</v>
          </cell>
          <cell r="H23" t="str">
            <v>5</v>
          </cell>
          <cell r="I23" t="str">
            <v>1</v>
          </cell>
          <cell r="J23" t="str">
            <v>1</v>
          </cell>
          <cell r="K23" t="str">
            <v>01</v>
          </cell>
          <cell r="L23" t="str">
            <v>05</v>
          </cell>
          <cell r="N23" t="str">
            <v>00.00.5.1.1.01.05</v>
          </cell>
          <cell r="O23" t="str">
            <v>5.1.1.01.05</v>
          </cell>
          <cell r="P23" t="str">
            <v>Tunjangan Umum</v>
          </cell>
          <cell r="Q23" t="str">
            <v>LS</v>
          </cell>
          <cell r="R23" t="str">
            <v>LS</v>
          </cell>
          <cell r="T23">
            <v>4960000</v>
          </cell>
          <cell r="U23">
            <v>135514010</v>
          </cell>
        </row>
        <row r="24">
          <cell r="A24" t="str">
            <v>15.1.1.01.06</v>
          </cell>
          <cell r="B24">
            <v>2</v>
          </cell>
          <cell r="C24" t="str">
            <v>04-12-2017</v>
          </cell>
          <cell r="D24" t="str">
            <v>1.20</v>
          </cell>
          <cell r="E24">
            <v>12</v>
          </cell>
          <cell r="F24" t="str">
            <v>00</v>
          </cell>
          <cell r="G24" t="str">
            <v>00</v>
          </cell>
          <cell r="H24" t="str">
            <v>5</v>
          </cell>
          <cell r="I24" t="str">
            <v>1</v>
          </cell>
          <cell r="J24" t="str">
            <v>1</v>
          </cell>
          <cell r="K24" t="str">
            <v>01</v>
          </cell>
          <cell r="L24" t="str">
            <v>06</v>
          </cell>
          <cell r="N24" t="str">
            <v>00.00.5.1.1.01.06</v>
          </cell>
          <cell r="O24" t="str">
            <v>5.1.1.01.06</v>
          </cell>
          <cell r="P24" t="str">
            <v>Tunjangan Beras</v>
          </cell>
          <cell r="Q24" t="str">
            <v>LS</v>
          </cell>
          <cell r="R24" t="str">
            <v>LS</v>
          </cell>
          <cell r="T24">
            <v>11514780</v>
          </cell>
          <cell r="U24">
            <v>123999230</v>
          </cell>
        </row>
        <row r="25">
          <cell r="A25" t="str">
            <v>15.1.1.01.07</v>
          </cell>
          <cell r="B25">
            <v>2</v>
          </cell>
          <cell r="C25" t="str">
            <v>04-12-2017</v>
          </cell>
          <cell r="D25" t="str">
            <v>1.20</v>
          </cell>
          <cell r="E25">
            <v>12</v>
          </cell>
          <cell r="F25" t="str">
            <v>00</v>
          </cell>
          <cell r="G25" t="str">
            <v>00</v>
          </cell>
          <cell r="H25" t="str">
            <v>5</v>
          </cell>
          <cell r="I25" t="str">
            <v>1</v>
          </cell>
          <cell r="J25" t="str">
            <v>1</v>
          </cell>
          <cell r="K25" t="str">
            <v>01</v>
          </cell>
          <cell r="L25" t="str">
            <v>07</v>
          </cell>
          <cell r="N25" t="str">
            <v>00.00.5.1.1.01.07</v>
          </cell>
          <cell r="O25" t="str">
            <v>5.1.1.01.07</v>
          </cell>
          <cell r="P25" t="str">
            <v>Tunjangan Pajak - PPh</v>
          </cell>
          <cell r="Q25" t="str">
            <v>LS</v>
          </cell>
          <cell r="R25" t="str">
            <v>LS</v>
          </cell>
          <cell r="T25">
            <v>234518</v>
          </cell>
          <cell r="U25">
            <v>123764712</v>
          </cell>
        </row>
        <row r="26">
          <cell r="A26" t="str">
            <v>15.1.1.01.08</v>
          </cell>
          <cell r="B26">
            <v>2</v>
          </cell>
          <cell r="C26" t="str">
            <v>04-12-2017</v>
          </cell>
          <cell r="D26" t="str">
            <v>1.20</v>
          </cell>
          <cell r="E26">
            <v>12</v>
          </cell>
          <cell r="F26" t="str">
            <v>00</v>
          </cell>
          <cell r="G26" t="str">
            <v>00</v>
          </cell>
          <cell r="H26" t="str">
            <v>5</v>
          </cell>
          <cell r="I26" t="str">
            <v>1</v>
          </cell>
          <cell r="J26" t="str">
            <v>1</v>
          </cell>
          <cell r="K26" t="str">
            <v>01</v>
          </cell>
          <cell r="L26" t="str">
            <v>08</v>
          </cell>
          <cell r="N26" t="str">
            <v>00.00.5.1.1.01.08</v>
          </cell>
          <cell r="O26" t="str">
            <v>5.1.1.01.08</v>
          </cell>
          <cell r="P26" t="str">
            <v>Pembulatan Gaji</v>
          </cell>
          <cell r="Q26" t="str">
            <v>LS</v>
          </cell>
          <cell r="R26" t="str">
            <v>LS</v>
          </cell>
          <cell r="T26">
            <v>2291</v>
          </cell>
          <cell r="U26">
            <v>123762421</v>
          </cell>
        </row>
        <row r="27">
          <cell r="A27" t="str">
            <v>15.2.2.06.02</v>
          </cell>
          <cell r="B27">
            <v>3</v>
          </cell>
          <cell r="C27" t="str">
            <v>04-12-2017</v>
          </cell>
          <cell r="D27" t="str">
            <v>1.20</v>
          </cell>
          <cell r="E27">
            <v>12</v>
          </cell>
          <cell r="F27" t="str">
            <v>01</v>
          </cell>
          <cell r="G27" t="str">
            <v>11</v>
          </cell>
          <cell r="H27" t="str">
            <v>5</v>
          </cell>
          <cell r="I27" t="str">
            <v>2</v>
          </cell>
          <cell r="J27" t="str">
            <v>2</v>
          </cell>
          <cell r="K27" t="str">
            <v>06</v>
          </cell>
          <cell r="L27" t="str">
            <v>02</v>
          </cell>
          <cell r="N27" t="str">
            <v>01.11.5.2.2.06.02</v>
          </cell>
          <cell r="O27" t="str">
            <v>5.2.2.06.02</v>
          </cell>
          <cell r="P27" t="str">
            <v>Belanja Penggandaan - Bulan November 2017  - Kegiatan Penyediaan Barang Cetakan dan Penggandaan</v>
          </cell>
          <cell r="Q27" t="str">
            <v>UP/GU/TU</v>
          </cell>
          <cell r="R27" t="str">
            <v>GU</v>
          </cell>
          <cell r="T27">
            <v>458800</v>
          </cell>
          <cell r="U27">
            <v>123303621</v>
          </cell>
        </row>
        <row r="28">
          <cell r="A28" t="str">
            <v>15.2.2.11.02</v>
          </cell>
          <cell r="B28">
            <v>4</v>
          </cell>
          <cell r="C28" t="str">
            <v>04-12-2017</v>
          </cell>
          <cell r="D28" t="str">
            <v>1.20</v>
          </cell>
          <cell r="E28">
            <v>12</v>
          </cell>
          <cell r="F28" t="str">
            <v>01</v>
          </cell>
          <cell r="G28" t="str">
            <v>17</v>
          </cell>
          <cell r="H28" t="str">
            <v>5</v>
          </cell>
          <cell r="I28" t="str">
            <v>2</v>
          </cell>
          <cell r="J28" t="str">
            <v>2</v>
          </cell>
          <cell r="K28" t="str">
            <v>11</v>
          </cell>
          <cell r="L28" t="str">
            <v>02</v>
          </cell>
          <cell r="N28" t="str">
            <v>01.17.5.2.2.11.02</v>
          </cell>
          <cell r="O28" t="str">
            <v>5.2.2.11.02</v>
          </cell>
          <cell r="P28" t="str">
            <v>Belanja Makanan dan Minuman Tamu - Snack - Pemeriksaan Inspektorat - Tanggal 14 November 2017  - Kegiatan Penyediaan Makanan dan Minuman</v>
          </cell>
          <cell r="Q28" t="str">
            <v>UP/GU/TU</v>
          </cell>
          <cell r="R28" t="str">
            <v>GU</v>
          </cell>
          <cell r="T28">
            <v>40000</v>
          </cell>
          <cell r="U28">
            <v>123263621</v>
          </cell>
        </row>
        <row r="29">
          <cell r="A29" t="str">
            <v>25.2.2.11.02</v>
          </cell>
          <cell r="B29">
            <v>5</v>
          </cell>
          <cell r="C29" t="str">
            <v>04-12-2017</v>
          </cell>
          <cell r="D29" t="str">
            <v>1.20</v>
          </cell>
          <cell r="E29">
            <v>12</v>
          </cell>
          <cell r="F29" t="str">
            <v>01</v>
          </cell>
          <cell r="G29" t="str">
            <v>17</v>
          </cell>
          <cell r="H29" t="str">
            <v>5</v>
          </cell>
          <cell r="I29" t="str">
            <v>2</v>
          </cell>
          <cell r="J29" t="str">
            <v>2</v>
          </cell>
          <cell r="K29" t="str">
            <v>11</v>
          </cell>
          <cell r="L29" t="str">
            <v>02</v>
          </cell>
          <cell r="N29" t="str">
            <v>01.17.5.2.2.11.02</v>
          </cell>
          <cell r="O29" t="str">
            <v>5.2.2.11.02</v>
          </cell>
          <cell r="P29" t="str">
            <v>Belanja Makanan dan Minuman Tamu - Makan Siang - Pemeriksaan Inspektorat - Tanggal 16 November 2017  - Kegiatan Penyediaan Makanan dan Minuman</v>
          </cell>
          <cell r="Q29" t="str">
            <v>UP/GU/TU</v>
          </cell>
          <cell r="R29" t="str">
            <v>GU</v>
          </cell>
          <cell r="T29">
            <v>359700</v>
          </cell>
          <cell r="U29">
            <v>122903921</v>
          </cell>
        </row>
        <row r="30">
          <cell r="A30" t="str">
            <v>35.2.2.11.02</v>
          </cell>
          <cell r="B30">
            <v>6</v>
          </cell>
          <cell r="C30" t="str">
            <v>04-12-2017</v>
          </cell>
          <cell r="D30" t="str">
            <v>1.20</v>
          </cell>
          <cell r="E30">
            <v>12</v>
          </cell>
          <cell r="F30" t="str">
            <v>01</v>
          </cell>
          <cell r="G30" t="str">
            <v>17</v>
          </cell>
          <cell r="H30" t="str">
            <v>5</v>
          </cell>
          <cell r="I30" t="str">
            <v>2</v>
          </cell>
          <cell r="J30" t="str">
            <v>2</v>
          </cell>
          <cell r="K30" t="str">
            <v>11</v>
          </cell>
          <cell r="L30" t="str">
            <v>02</v>
          </cell>
          <cell r="N30" t="str">
            <v>01.17.5.2.2.11.02</v>
          </cell>
          <cell r="O30" t="str">
            <v>5.2.2.11.02</v>
          </cell>
          <cell r="P30" t="str">
            <v>Belanja Makanan dan Minuman Tamu - Snack - Tamu Polda Lampung - Tanggal 20 November 2017  - Kegiatan Penyediaan Makanan dan Minuman</v>
          </cell>
          <cell r="Q30" t="str">
            <v>UP/GU/TU</v>
          </cell>
          <cell r="R30" t="str">
            <v>GU</v>
          </cell>
          <cell r="T30">
            <v>97000</v>
          </cell>
          <cell r="U30">
            <v>122806921</v>
          </cell>
        </row>
        <row r="31">
          <cell r="A31" t="str">
            <v>15.2.2.06.01</v>
          </cell>
          <cell r="B31">
            <v>7</v>
          </cell>
          <cell r="C31" t="str">
            <v>04-12-2017</v>
          </cell>
          <cell r="D31" t="str">
            <v>1.20</v>
          </cell>
          <cell r="E31">
            <v>12</v>
          </cell>
          <cell r="F31" t="str">
            <v>01</v>
          </cell>
          <cell r="G31" t="str">
            <v>11</v>
          </cell>
          <cell r="H31" t="str">
            <v>5</v>
          </cell>
          <cell r="I31" t="str">
            <v>2</v>
          </cell>
          <cell r="J31" t="str">
            <v>2</v>
          </cell>
          <cell r="K31" t="str">
            <v>06</v>
          </cell>
          <cell r="L31" t="str">
            <v>01</v>
          </cell>
          <cell r="N31" t="str">
            <v>01.11.5.2.2.06.01</v>
          </cell>
          <cell r="O31" t="str">
            <v>5.2.2.06.01</v>
          </cell>
          <cell r="P31" t="str">
            <v>Belanja Cetak - Spanduk - Family Gathring  - Kegiatan Penyediaan Barang Cetakan dan Penggandaan</v>
          </cell>
          <cell r="Q31" t="str">
            <v>UP/GU/TU</v>
          </cell>
          <cell r="R31" t="str">
            <v>GU</v>
          </cell>
          <cell r="T31">
            <v>100000</v>
          </cell>
          <cell r="U31">
            <v>122706921</v>
          </cell>
        </row>
        <row r="32">
          <cell r="A32" t="str">
            <v>15.2.2.11.01</v>
          </cell>
          <cell r="B32">
            <v>9</v>
          </cell>
          <cell r="C32" t="str">
            <v>05-12-2017</v>
          </cell>
          <cell r="D32" t="str">
            <v>1.20</v>
          </cell>
          <cell r="E32">
            <v>12</v>
          </cell>
          <cell r="F32" t="str">
            <v>01</v>
          </cell>
          <cell r="G32" t="str">
            <v>17</v>
          </cell>
          <cell r="H32" t="str">
            <v>5</v>
          </cell>
          <cell r="I32" t="str">
            <v>2</v>
          </cell>
          <cell r="J32" t="str">
            <v>2</v>
          </cell>
          <cell r="K32" t="str">
            <v>11</v>
          </cell>
          <cell r="L32" t="str">
            <v>01</v>
          </cell>
          <cell r="N32" t="str">
            <v>01.17.5.2.2.11.01</v>
          </cell>
          <cell r="O32" t="str">
            <v>5.2.2.11.01</v>
          </cell>
          <cell r="P32" t="str">
            <v>Belanja Makanan dan Minuman Harian Pegawai - Bulan Desember 2017  - Kegiatan Penyediaan Makanan dan Minuman</v>
          </cell>
          <cell r="Q32" t="str">
            <v>UP/GU/TU</v>
          </cell>
          <cell r="R32" t="str">
            <v>GU</v>
          </cell>
          <cell r="T32">
            <v>990000</v>
          </cell>
          <cell r="U32">
            <v>121716921</v>
          </cell>
        </row>
        <row r="33">
          <cell r="A33" t="str">
            <v>15.2.2.03.05</v>
          </cell>
          <cell r="B33">
            <v>10</v>
          </cell>
          <cell r="C33" t="str">
            <v>05-12-2017</v>
          </cell>
          <cell r="D33" t="str">
            <v>1.20</v>
          </cell>
          <cell r="E33">
            <v>12</v>
          </cell>
          <cell r="F33" t="str">
            <v>01</v>
          </cell>
          <cell r="G33" t="str">
            <v>15</v>
          </cell>
          <cell r="H33" t="str">
            <v>5</v>
          </cell>
          <cell r="I33" t="str">
            <v>2</v>
          </cell>
          <cell r="J33" t="str">
            <v>2</v>
          </cell>
          <cell r="K33" t="str">
            <v>03</v>
          </cell>
          <cell r="L33" t="str">
            <v>05</v>
          </cell>
          <cell r="N33" t="str">
            <v>01.15.5.2.2.03.05</v>
          </cell>
          <cell r="O33" t="str">
            <v>5.2.2.03.05</v>
          </cell>
          <cell r="P33" t="str">
            <v>Belanja Surat Kabar/Majalah - Bulan Novmber 2017 - Media Dinamika News  - Kegiatan Penyediaan Bahan Bacaan dan Peraturan Perundang-undangan</v>
          </cell>
          <cell r="Q33" t="str">
            <v>UP/GU/TU</v>
          </cell>
          <cell r="R33" t="str">
            <v>GU</v>
          </cell>
          <cell r="T33">
            <v>50000</v>
          </cell>
          <cell r="U33">
            <v>121666921</v>
          </cell>
        </row>
        <row r="34">
          <cell r="A34" t="str">
            <v>25.2.2.03.05</v>
          </cell>
          <cell r="B34">
            <v>11</v>
          </cell>
          <cell r="C34" t="str">
            <v>05-12-2017</v>
          </cell>
          <cell r="D34" t="str">
            <v>1.20</v>
          </cell>
          <cell r="E34">
            <v>12</v>
          </cell>
          <cell r="F34" t="str">
            <v>01</v>
          </cell>
          <cell r="G34" t="str">
            <v>15</v>
          </cell>
          <cell r="H34" t="str">
            <v>5</v>
          </cell>
          <cell r="I34" t="str">
            <v>2</v>
          </cell>
          <cell r="J34" t="str">
            <v>2</v>
          </cell>
          <cell r="K34" t="str">
            <v>03</v>
          </cell>
          <cell r="L34" t="str">
            <v>05</v>
          </cell>
          <cell r="N34" t="str">
            <v>01.15.5.2.2.03.05</v>
          </cell>
          <cell r="O34" t="str">
            <v>5.2.2.03.05</v>
          </cell>
          <cell r="P34" t="str">
            <v>Belanja Surat Kabar/Majalah - Bulan November 2017 - Media Dinamika Review  - Kegiatan Penyediaan Bahan Bacaan dan Peraturan Perundang-undangan</v>
          </cell>
          <cell r="Q34" t="str">
            <v>UP/GU/TU</v>
          </cell>
          <cell r="R34" t="str">
            <v>GU</v>
          </cell>
          <cell r="T34">
            <v>50000</v>
          </cell>
          <cell r="U34">
            <v>121616921</v>
          </cell>
        </row>
        <row r="35">
          <cell r="A35" t="str">
            <v>35.2.2.03.05</v>
          </cell>
          <cell r="B35">
            <v>12</v>
          </cell>
          <cell r="C35" t="str">
            <v>05-12-2017</v>
          </cell>
          <cell r="D35" t="str">
            <v>1.20</v>
          </cell>
          <cell r="E35">
            <v>12</v>
          </cell>
          <cell r="F35" t="str">
            <v>01</v>
          </cell>
          <cell r="G35" t="str">
            <v>15</v>
          </cell>
          <cell r="H35" t="str">
            <v>5</v>
          </cell>
          <cell r="I35" t="str">
            <v>2</v>
          </cell>
          <cell r="J35" t="str">
            <v>2</v>
          </cell>
          <cell r="K35" t="str">
            <v>03</v>
          </cell>
          <cell r="L35" t="str">
            <v>05</v>
          </cell>
          <cell r="N35" t="str">
            <v>01.15.5.2.2.03.05</v>
          </cell>
          <cell r="O35" t="str">
            <v>5.2.2.03.05</v>
          </cell>
          <cell r="P35" t="str">
            <v>Belanja Surat Kabar/Majalah - Bulan November 2017 - Fajar Sumatera  - Kegiatan Penyediaan Bahan Bacaan dan Peraturan Perundang-undangan</v>
          </cell>
          <cell r="Q35" t="str">
            <v>UP/GU/TU</v>
          </cell>
          <cell r="R35" t="str">
            <v>GU</v>
          </cell>
          <cell r="T35">
            <v>120000</v>
          </cell>
          <cell r="U35">
            <v>121496921</v>
          </cell>
        </row>
        <row r="36">
          <cell r="A36" t="str">
            <v>45.2.2.03.05</v>
          </cell>
          <cell r="B36">
            <v>13</v>
          </cell>
          <cell r="C36" t="str">
            <v>05-12-2017</v>
          </cell>
          <cell r="D36" t="str">
            <v>1.20</v>
          </cell>
          <cell r="E36">
            <v>12</v>
          </cell>
          <cell r="F36" t="str">
            <v>01</v>
          </cell>
          <cell r="G36" t="str">
            <v>15</v>
          </cell>
          <cell r="H36" t="str">
            <v>5</v>
          </cell>
          <cell r="I36" t="str">
            <v>2</v>
          </cell>
          <cell r="J36" t="str">
            <v>2</v>
          </cell>
          <cell r="K36" t="str">
            <v>03</v>
          </cell>
          <cell r="L36" t="str">
            <v>05</v>
          </cell>
          <cell r="N36" t="str">
            <v>01.15.5.2.2.03.05</v>
          </cell>
          <cell r="O36" t="str">
            <v>5.2.2.03.05</v>
          </cell>
          <cell r="P36" t="str">
            <v>Belanja Surat Kabar/Majalah - Bulan November 2017 - Trans Lampung  - Kegiatan Penyediaan Bahan Bacaan dan Peraturan Perundang-undangan</v>
          </cell>
          <cell r="Q36" t="str">
            <v>UP/GU/TU</v>
          </cell>
          <cell r="R36" t="str">
            <v>GU</v>
          </cell>
          <cell r="T36">
            <v>75000</v>
          </cell>
          <cell r="U36">
            <v>121421921</v>
          </cell>
        </row>
        <row r="37">
          <cell r="A37" t="str">
            <v>55.2.2.03.05</v>
          </cell>
          <cell r="B37">
            <v>14</v>
          </cell>
          <cell r="C37" t="str">
            <v>05-12-2017</v>
          </cell>
          <cell r="D37" t="str">
            <v>1.20</v>
          </cell>
          <cell r="E37">
            <v>12</v>
          </cell>
          <cell r="F37" t="str">
            <v>01</v>
          </cell>
          <cell r="G37" t="str">
            <v>15</v>
          </cell>
          <cell r="H37" t="str">
            <v>5</v>
          </cell>
          <cell r="I37" t="str">
            <v>2</v>
          </cell>
          <cell r="J37" t="str">
            <v>2</v>
          </cell>
          <cell r="K37" t="str">
            <v>03</v>
          </cell>
          <cell r="L37" t="str">
            <v>05</v>
          </cell>
          <cell r="N37" t="str">
            <v>01.15.5.2.2.03.05</v>
          </cell>
          <cell r="O37" t="str">
            <v>5.2.2.03.05</v>
          </cell>
          <cell r="P37" t="str">
            <v>Belanja Surat Kabar/Majalah - Bulan November 2017 - Kupas Tuntas  - Kegiatan Penyediaan Bahan Bacaan dan Peraturan Perundang-undangan</v>
          </cell>
          <cell r="Q37" t="str">
            <v>UP/GU/TU</v>
          </cell>
          <cell r="R37" t="str">
            <v>GU</v>
          </cell>
          <cell r="T37">
            <v>90000</v>
          </cell>
          <cell r="U37">
            <v>121331921</v>
          </cell>
        </row>
        <row r="38">
          <cell r="A38" t="str">
            <v>65.2.2.03.05</v>
          </cell>
          <cell r="B38">
            <v>15</v>
          </cell>
          <cell r="C38" t="str">
            <v>05-12-2017</v>
          </cell>
          <cell r="D38" t="str">
            <v>1.20</v>
          </cell>
          <cell r="E38">
            <v>12</v>
          </cell>
          <cell r="F38" t="str">
            <v>01</v>
          </cell>
          <cell r="G38" t="str">
            <v>15</v>
          </cell>
          <cell r="H38" t="str">
            <v>5</v>
          </cell>
          <cell r="I38" t="str">
            <v>2</v>
          </cell>
          <cell r="J38" t="str">
            <v>2</v>
          </cell>
          <cell r="K38" t="str">
            <v>03</v>
          </cell>
          <cell r="L38" t="str">
            <v>05</v>
          </cell>
          <cell r="N38" t="str">
            <v>01.15.5.2.2.03.05</v>
          </cell>
          <cell r="O38" t="str">
            <v>5.2.2.03.05</v>
          </cell>
          <cell r="P38" t="str">
            <v>Belanja Surat Kabar/Majalah - Bulan November 2017 - Swara Lampung  - Kegiatan Penyediaan Bahan Bacaan dan Peraturan Perundang-undangan</v>
          </cell>
          <cell r="Q38" t="str">
            <v>UP/GU/TU</v>
          </cell>
          <cell r="R38" t="str">
            <v>GU</v>
          </cell>
          <cell r="T38">
            <v>75000</v>
          </cell>
          <cell r="U38">
            <v>121256921</v>
          </cell>
        </row>
        <row r="39">
          <cell r="A39" t="str">
            <v>2sp2d LS....</v>
          </cell>
          <cell r="B39">
            <v>16</v>
          </cell>
          <cell r="C39" t="str">
            <v>05-12-2017</v>
          </cell>
          <cell r="D39" t="str">
            <v>4.05</v>
          </cell>
          <cell r="E39" t="str">
            <v>12</v>
          </cell>
          <cell r="F39">
            <v>17</v>
          </cell>
          <cell r="G39">
            <v>39</v>
          </cell>
          <cell r="H39" t="str">
            <v>sp2d LS</v>
          </cell>
          <cell r="M39" t="str">
            <v>s</v>
          </cell>
          <cell r="N39" t="str">
            <v>17.39.sp2d LS....</v>
          </cell>
          <cell r="O39" t="str">
            <v>sp2d LS....</v>
          </cell>
          <cell r="P39" t="str">
            <v>Diterima SP2D LS Nomor : 900/3423/LS/B-4/2017 tanggal 05 Desember 2017 tentang Pembayaran LS Belanja Pakaian Olah Raga Kegiatan Pembinaan dan Peningkatan Kapasitas Pegawai</v>
          </cell>
          <cell r="Q39" t="str">
            <v>LS</v>
          </cell>
          <cell r="R39" t="str">
            <v>LS</v>
          </cell>
          <cell r="S39">
            <v>8800000</v>
          </cell>
          <cell r="U39">
            <v>130056921</v>
          </cell>
        </row>
        <row r="40">
          <cell r="A40" t="str">
            <v>15.2.2.14.04</v>
          </cell>
          <cell r="B40">
            <v>17</v>
          </cell>
          <cell r="C40" t="str">
            <v>05-12-2017</v>
          </cell>
          <cell r="D40" t="str">
            <v>4.05</v>
          </cell>
          <cell r="E40" t="str">
            <v>12</v>
          </cell>
          <cell r="F40">
            <v>17</v>
          </cell>
          <cell r="G40" t="str">
            <v>39</v>
          </cell>
          <cell r="H40" t="str">
            <v>5</v>
          </cell>
          <cell r="I40" t="str">
            <v>2</v>
          </cell>
          <cell r="J40">
            <v>2</v>
          </cell>
          <cell r="K40">
            <v>14</v>
          </cell>
          <cell r="L40" t="str">
            <v>04</v>
          </cell>
          <cell r="N40" t="str">
            <v>17.39.5.2.2.14.04</v>
          </cell>
          <cell r="O40" t="str">
            <v>5.2.2.14.04</v>
          </cell>
          <cell r="P40" t="str">
            <v>Belanja Pakaian Olah Raga - Kaos + Training - Kegiatan Pembinaan dan Peningkatan Kapasitas Pegawai</v>
          </cell>
          <cell r="Q40" t="str">
            <v>LS</v>
          </cell>
          <cell r="R40" t="str">
            <v>LS</v>
          </cell>
          <cell r="T40">
            <v>8800000</v>
          </cell>
          <cell r="U40">
            <v>121256921</v>
          </cell>
        </row>
        <row r="41">
          <cell r="A41" t="str">
            <v>1PPN DN ....</v>
          </cell>
          <cell r="B41">
            <v>18</v>
          </cell>
          <cell r="C41" t="str">
            <v>05-12-2017</v>
          </cell>
          <cell r="D41" t="str">
            <v>4.05</v>
          </cell>
          <cell r="E41" t="str">
            <v>12</v>
          </cell>
          <cell r="F41">
            <v>17</v>
          </cell>
          <cell r="G41" t="str">
            <v>39</v>
          </cell>
          <cell r="H41" t="str">
            <v xml:space="preserve">PPN DN </v>
          </cell>
          <cell r="M41" t="str">
            <v>a</v>
          </cell>
          <cell r="N41" t="str">
            <v>17.39.PPN DN ....</v>
          </cell>
          <cell r="O41" t="str">
            <v>PPN DN ....</v>
          </cell>
          <cell r="P41" t="str">
            <v>Pajak - PPN DN - Belanja Pakaian Olah Raga - Kaos + Training - Kegiatan Pembinaan dan Peningkatan Kapasitas Pegawai</v>
          </cell>
          <cell r="Q41" t="str">
            <v>LS</v>
          </cell>
          <cell r="R41" t="str">
            <v>LS</v>
          </cell>
          <cell r="S41">
            <v>800000</v>
          </cell>
          <cell r="U41">
            <v>122056921</v>
          </cell>
        </row>
        <row r="42">
          <cell r="A42" t="str">
            <v>1PPh Pasal 23....</v>
          </cell>
          <cell r="B42">
            <v>19</v>
          </cell>
          <cell r="C42" t="str">
            <v>05-12-2017</v>
          </cell>
          <cell r="D42" t="str">
            <v>4.05</v>
          </cell>
          <cell r="E42" t="str">
            <v>12</v>
          </cell>
          <cell r="F42">
            <v>17</v>
          </cell>
          <cell r="G42" t="str">
            <v>39</v>
          </cell>
          <cell r="H42" t="str">
            <v>PPh Pasal 23</v>
          </cell>
          <cell r="M42" t="str">
            <v>a</v>
          </cell>
          <cell r="N42" t="str">
            <v>17.39.PPh Pasal 23....</v>
          </cell>
          <cell r="O42" t="str">
            <v>PPh Pasal 23....</v>
          </cell>
          <cell r="P42" t="str">
            <v>Pajak - PPh Pasal 23 - Belanja Pakaian Olah Raga - Kaos + Training - Kegiatan Pembinaan dan Peningkatan Kapasitas Pegawai</v>
          </cell>
          <cell r="Q42" t="str">
            <v>LS</v>
          </cell>
          <cell r="R42" t="str">
            <v>LS</v>
          </cell>
          <cell r="S42">
            <v>160000</v>
          </cell>
          <cell r="U42">
            <v>122216921</v>
          </cell>
        </row>
        <row r="43">
          <cell r="A43" t="str">
            <v>2PPN DN ....</v>
          </cell>
          <cell r="B43">
            <v>20</v>
          </cell>
          <cell r="C43" t="str">
            <v>05-12-2017</v>
          </cell>
          <cell r="D43" t="str">
            <v>4.05</v>
          </cell>
          <cell r="E43" t="str">
            <v>12</v>
          </cell>
          <cell r="F43">
            <v>17</v>
          </cell>
          <cell r="G43" t="str">
            <v>39</v>
          </cell>
          <cell r="H43" t="str">
            <v xml:space="preserve">PPN DN </v>
          </cell>
          <cell r="M43" t="str">
            <v>a</v>
          </cell>
          <cell r="N43" t="str">
            <v>17.39.PPN DN ....</v>
          </cell>
          <cell r="O43" t="str">
            <v>PPN DN ....</v>
          </cell>
          <cell r="P43" t="str">
            <v>Pajak - PPN DN - Belanja Pakaian Olah Raga - Kaos + Training - Kegiatan Pembinaan dan Peningkatan Kapasitas Pegawai</v>
          </cell>
          <cell r="Q43" t="str">
            <v>LS</v>
          </cell>
          <cell r="R43" t="str">
            <v>LS</v>
          </cell>
          <cell r="T43">
            <v>800000</v>
          </cell>
          <cell r="U43">
            <v>121416921</v>
          </cell>
        </row>
        <row r="44">
          <cell r="A44" t="str">
            <v>2PPh Pasal 23....</v>
          </cell>
          <cell r="B44">
            <v>21</v>
          </cell>
          <cell r="C44" t="str">
            <v>05-12-2017</v>
          </cell>
          <cell r="D44" t="str">
            <v>4.05</v>
          </cell>
          <cell r="E44" t="str">
            <v>12</v>
          </cell>
          <cell r="F44">
            <v>17</v>
          </cell>
          <cell r="G44" t="str">
            <v>39</v>
          </cell>
          <cell r="H44" t="str">
            <v>PPh Pasal 23</v>
          </cell>
          <cell r="M44" t="str">
            <v>a</v>
          </cell>
          <cell r="N44" t="str">
            <v>17.39.PPh Pasal 23....</v>
          </cell>
          <cell r="O44" t="str">
            <v>PPh Pasal 23....</v>
          </cell>
          <cell r="P44" t="str">
            <v>Pajak - PPh Pasal 23 - Belanja Pakaian Olah Raga - Kaos + Training - Kegiatan Pembinaan dan Peningkatan Kapasitas Pegawai</v>
          </cell>
          <cell r="Q44" t="str">
            <v>LS</v>
          </cell>
          <cell r="R44" t="str">
            <v>LS</v>
          </cell>
          <cell r="T44">
            <v>160000</v>
          </cell>
          <cell r="U44">
            <v>121256921</v>
          </cell>
        </row>
        <row r="45">
          <cell r="A45" t="str">
            <v>3sp2d LS....</v>
          </cell>
          <cell r="B45">
            <v>22</v>
          </cell>
          <cell r="C45" t="str">
            <v>06-12-2017</v>
          </cell>
          <cell r="D45" t="str">
            <v>4.05</v>
          </cell>
          <cell r="E45" t="str">
            <v>12</v>
          </cell>
          <cell r="F45">
            <v>17</v>
          </cell>
          <cell r="G45">
            <v>17</v>
          </cell>
          <cell r="H45" t="str">
            <v>sp2d LS</v>
          </cell>
          <cell r="M45" t="str">
            <v>s</v>
          </cell>
          <cell r="N45" t="str">
            <v>17.17.sp2d LS....</v>
          </cell>
          <cell r="O45" t="str">
            <v>sp2d LS....</v>
          </cell>
          <cell r="P45" t="str">
            <v>Diterima SP2D LS Nomor : 900/3525/LS/B-4/2017 tanggal 06 Desember 2017 tentang Pembayaran LS Belanja Modal Pengadaan Komputer/PC Scanner dan LCD Proyektor Kegiatan Diklat Pim Tk. IV</v>
          </cell>
          <cell r="Q45" t="str">
            <v>LS</v>
          </cell>
          <cell r="R45" t="str">
            <v>LS</v>
          </cell>
          <cell r="S45">
            <v>59935000</v>
          </cell>
          <cell r="U45">
            <v>181191921</v>
          </cell>
        </row>
        <row r="46">
          <cell r="A46" t="str">
            <v>15.2.3.12.02</v>
          </cell>
          <cell r="B46">
            <v>23</v>
          </cell>
          <cell r="C46" t="str">
            <v>06-12-2017</v>
          </cell>
          <cell r="D46" t="str">
            <v>4.05</v>
          </cell>
          <cell r="E46" t="str">
            <v>12</v>
          </cell>
          <cell r="F46">
            <v>17</v>
          </cell>
          <cell r="G46">
            <v>17</v>
          </cell>
          <cell r="H46" t="str">
            <v>5</v>
          </cell>
          <cell r="I46" t="str">
            <v>2</v>
          </cell>
          <cell r="J46">
            <v>3</v>
          </cell>
          <cell r="K46">
            <v>12</v>
          </cell>
          <cell r="L46" t="str">
            <v>02</v>
          </cell>
          <cell r="N46" t="str">
            <v>17.17.5.2.3.12.02</v>
          </cell>
          <cell r="O46" t="str">
            <v>5.2.3.12.02</v>
          </cell>
          <cell r="P46" t="str">
            <v>Belanja Modal Pengadaan Komputer/PC -  Kegiatan Diklat Pimpinan Tingkat IV</v>
          </cell>
          <cell r="Q46" t="str">
            <v>LS</v>
          </cell>
          <cell r="R46" t="str">
            <v>LS</v>
          </cell>
          <cell r="T46">
            <v>49950000</v>
          </cell>
          <cell r="U46">
            <v>131241921</v>
          </cell>
        </row>
        <row r="47">
          <cell r="A47" t="str">
            <v>3PPN DN ....</v>
          </cell>
          <cell r="B47">
            <v>24</v>
          </cell>
          <cell r="C47" t="str">
            <v>06-12-2017</v>
          </cell>
          <cell r="D47" t="str">
            <v>4.05</v>
          </cell>
          <cell r="E47" t="str">
            <v>12</v>
          </cell>
          <cell r="F47">
            <v>17</v>
          </cell>
          <cell r="G47">
            <v>17</v>
          </cell>
          <cell r="H47" t="str">
            <v xml:space="preserve">PPN DN </v>
          </cell>
          <cell r="M47" t="str">
            <v>a</v>
          </cell>
          <cell r="N47" t="str">
            <v>17.17.PPN DN ....</v>
          </cell>
          <cell r="O47" t="str">
            <v>PPN DN ....</v>
          </cell>
          <cell r="P47" t="str">
            <v>Pajak - PPN DN - Belanja Modal Pengadaan Komputer/PC -  Kegiatan Diklat Pimpinan Tingkat IV</v>
          </cell>
          <cell r="Q47" t="str">
            <v>LS</v>
          </cell>
          <cell r="R47" t="str">
            <v>LS</v>
          </cell>
          <cell r="S47">
            <v>4540909</v>
          </cell>
          <cell r="U47">
            <v>135782830</v>
          </cell>
        </row>
        <row r="48">
          <cell r="A48" t="str">
            <v>1PPh Pasal 22....</v>
          </cell>
          <cell r="B48">
            <v>25</v>
          </cell>
          <cell r="C48" t="str">
            <v>06-12-2017</v>
          </cell>
          <cell r="D48" t="str">
            <v>4.05</v>
          </cell>
          <cell r="E48" t="str">
            <v>12</v>
          </cell>
          <cell r="F48">
            <v>17</v>
          </cell>
          <cell r="G48">
            <v>17</v>
          </cell>
          <cell r="H48" t="str">
            <v>PPh Pasal 22</v>
          </cell>
          <cell r="M48" t="str">
            <v>a</v>
          </cell>
          <cell r="N48" t="str">
            <v>17.17.PPh Pasal 22....</v>
          </cell>
          <cell r="O48" t="str">
            <v>PPh Pasal 22....</v>
          </cell>
          <cell r="P48" t="str">
            <v>Pajak - PPh Pasal 22 - Belanja Modal Pengadaan Komputer/PC -  Kegiatan Diklat Pimpinan Tingkat IV</v>
          </cell>
          <cell r="Q48" t="str">
            <v>LS</v>
          </cell>
          <cell r="R48" t="str">
            <v>LS</v>
          </cell>
          <cell r="S48">
            <v>681136</v>
          </cell>
          <cell r="U48">
            <v>136463966</v>
          </cell>
        </row>
        <row r="49">
          <cell r="A49" t="str">
            <v>4PPN DN ....</v>
          </cell>
          <cell r="B49">
            <v>26</v>
          </cell>
          <cell r="C49" t="str">
            <v>06-12-2017</v>
          </cell>
          <cell r="D49" t="str">
            <v>4.05</v>
          </cell>
          <cell r="E49" t="str">
            <v>12</v>
          </cell>
          <cell r="F49">
            <v>17</v>
          </cell>
          <cell r="G49">
            <v>17</v>
          </cell>
          <cell r="H49" t="str">
            <v xml:space="preserve">PPN DN </v>
          </cell>
          <cell r="M49" t="str">
            <v>a</v>
          </cell>
          <cell r="N49" t="str">
            <v>17.17.PPN DN ....</v>
          </cell>
          <cell r="O49" t="str">
            <v>PPN DN ....</v>
          </cell>
          <cell r="P49" t="str">
            <v>Pajak - PPN DN - Belanja Modal Pengadaan Komputer/PC -  Kegiatan Diklat Pimpinan Tingkat IV</v>
          </cell>
          <cell r="Q49" t="str">
            <v>LS</v>
          </cell>
          <cell r="R49" t="str">
            <v>LS</v>
          </cell>
          <cell r="T49">
            <v>4540909</v>
          </cell>
          <cell r="U49">
            <v>131923057</v>
          </cell>
        </row>
        <row r="50">
          <cell r="A50" t="str">
            <v>2PPh Pasal 22....</v>
          </cell>
          <cell r="B50">
            <v>27</v>
          </cell>
          <cell r="C50" t="str">
            <v>06-12-2017</v>
          </cell>
          <cell r="D50" t="str">
            <v>4.05</v>
          </cell>
          <cell r="E50" t="str">
            <v>12</v>
          </cell>
          <cell r="F50">
            <v>17</v>
          </cell>
          <cell r="G50">
            <v>17</v>
          </cell>
          <cell r="H50" t="str">
            <v>PPh Pasal 22</v>
          </cell>
          <cell r="M50" t="str">
            <v>a</v>
          </cell>
          <cell r="N50" t="str">
            <v>17.17.PPh Pasal 22....</v>
          </cell>
          <cell r="O50" t="str">
            <v>PPh Pasal 22....</v>
          </cell>
          <cell r="P50" t="str">
            <v>Pajak - PPh Pasal 22 - Belanja Modal Pengadaan Komputer/PC -  Kegiatan Diklat Pimpinan Tingkat IV</v>
          </cell>
          <cell r="Q50" t="str">
            <v>LS</v>
          </cell>
          <cell r="R50" t="str">
            <v>LS</v>
          </cell>
          <cell r="T50">
            <v>681136</v>
          </cell>
          <cell r="U50">
            <v>131241921</v>
          </cell>
        </row>
        <row r="51">
          <cell r="A51" t="str">
            <v>15.2.3.12.05</v>
          </cell>
          <cell r="B51">
            <v>28</v>
          </cell>
          <cell r="C51" t="str">
            <v>06-12-2017</v>
          </cell>
          <cell r="D51" t="str">
            <v>4.05</v>
          </cell>
          <cell r="E51" t="str">
            <v>12</v>
          </cell>
          <cell r="F51">
            <v>17</v>
          </cell>
          <cell r="G51">
            <v>17</v>
          </cell>
          <cell r="H51" t="str">
            <v>5</v>
          </cell>
          <cell r="I51" t="str">
            <v>2</v>
          </cell>
          <cell r="J51">
            <v>3</v>
          </cell>
          <cell r="K51">
            <v>12</v>
          </cell>
          <cell r="L51" t="str">
            <v>05</v>
          </cell>
          <cell r="N51" t="str">
            <v>17.17.5.2.3.12.05</v>
          </cell>
          <cell r="O51" t="str">
            <v>5.2.3.12.05</v>
          </cell>
          <cell r="P51" t="str">
            <v>Belanja Modal Pengadaan Scaner -  Kegiatan Diklat Pimpinan Tingkat IV</v>
          </cell>
          <cell r="Q51" t="str">
            <v>LS</v>
          </cell>
          <cell r="R51" t="str">
            <v>LS</v>
          </cell>
          <cell r="T51">
            <v>4995000</v>
          </cell>
          <cell r="U51">
            <v>126246921</v>
          </cell>
        </row>
        <row r="52">
          <cell r="A52" t="str">
            <v>5PPN DN ....</v>
          </cell>
          <cell r="B52">
            <v>29</v>
          </cell>
          <cell r="C52" t="str">
            <v>06-12-2017</v>
          </cell>
          <cell r="D52" t="str">
            <v>4.05</v>
          </cell>
          <cell r="E52" t="str">
            <v>12</v>
          </cell>
          <cell r="F52">
            <v>17</v>
          </cell>
          <cell r="G52">
            <v>17</v>
          </cell>
          <cell r="H52" t="str">
            <v xml:space="preserve">PPN DN </v>
          </cell>
          <cell r="M52" t="str">
            <v>a</v>
          </cell>
          <cell r="N52" t="str">
            <v>17.17.PPN DN ....</v>
          </cell>
          <cell r="O52" t="str">
            <v>PPN DN ....</v>
          </cell>
          <cell r="P52" t="str">
            <v>Pajak - PPN DN - Belanja Modal Pengadaan Scaner -  Kegiatan Diklat Pimpinan Tingkat IV</v>
          </cell>
          <cell r="Q52" t="str">
            <v>LS</v>
          </cell>
          <cell r="R52" t="str">
            <v>LS</v>
          </cell>
          <cell r="S52">
            <v>454091</v>
          </cell>
          <cell r="U52">
            <v>126701012</v>
          </cell>
        </row>
        <row r="53">
          <cell r="A53" t="str">
            <v>3PPh Pasal 22....</v>
          </cell>
          <cell r="B53">
            <v>30</v>
          </cell>
          <cell r="C53" t="str">
            <v>06-12-2017</v>
          </cell>
          <cell r="D53" t="str">
            <v>4.05</v>
          </cell>
          <cell r="E53" t="str">
            <v>12</v>
          </cell>
          <cell r="F53">
            <v>17</v>
          </cell>
          <cell r="G53">
            <v>17</v>
          </cell>
          <cell r="H53" t="str">
            <v>PPh Pasal 22</v>
          </cell>
          <cell r="M53" t="str">
            <v>a</v>
          </cell>
          <cell r="N53" t="str">
            <v>17.17.PPh Pasal 22....</v>
          </cell>
          <cell r="O53" t="str">
            <v>PPh Pasal 22....</v>
          </cell>
          <cell r="P53" t="str">
            <v>Pajak - PPh Pasal 22 - Belanja Modal Pengadaan Scaner -  Kegiatan Diklat Pimpinan Tingkat IV</v>
          </cell>
          <cell r="Q53" t="str">
            <v>LS</v>
          </cell>
          <cell r="R53" t="str">
            <v>LS</v>
          </cell>
          <cell r="S53">
            <v>68114</v>
          </cell>
          <cell r="U53">
            <v>126769126</v>
          </cell>
        </row>
        <row r="54">
          <cell r="A54" t="str">
            <v>6PPN DN ....</v>
          </cell>
          <cell r="B54">
            <v>31</v>
          </cell>
          <cell r="C54" t="str">
            <v>06-12-2017</v>
          </cell>
          <cell r="D54" t="str">
            <v>4.05</v>
          </cell>
          <cell r="E54" t="str">
            <v>12</v>
          </cell>
          <cell r="F54">
            <v>17</v>
          </cell>
          <cell r="G54">
            <v>17</v>
          </cell>
          <cell r="H54" t="str">
            <v xml:space="preserve">PPN DN </v>
          </cell>
          <cell r="M54" t="str">
            <v>a</v>
          </cell>
          <cell r="N54" t="str">
            <v>17.17.PPN DN ....</v>
          </cell>
          <cell r="O54" t="str">
            <v>PPN DN ....</v>
          </cell>
          <cell r="P54" t="str">
            <v>Pajak - PPN DN - Belanja Modal Pengadaan Scaner -  Kegiatan Diklat Pimpinan Tingkat IV</v>
          </cell>
          <cell r="Q54" t="str">
            <v>LS</v>
          </cell>
          <cell r="R54" t="str">
            <v>LS</v>
          </cell>
          <cell r="T54">
            <v>454091</v>
          </cell>
          <cell r="U54">
            <v>126315035</v>
          </cell>
        </row>
        <row r="55">
          <cell r="A55" t="str">
            <v>4PPh Pasal 22....</v>
          </cell>
          <cell r="B55">
            <v>32</v>
          </cell>
          <cell r="C55" t="str">
            <v>06-12-2017</v>
          </cell>
          <cell r="D55" t="str">
            <v>4.05</v>
          </cell>
          <cell r="E55" t="str">
            <v>12</v>
          </cell>
          <cell r="F55">
            <v>17</v>
          </cell>
          <cell r="G55">
            <v>17</v>
          </cell>
          <cell r="H55" t="str">
            <v>PPh Pasal 22</v>
          </cell>
          <cell r="M55" t="str">
            <v>a</v>
          </cell>
          <cell r="N55" t="str">
            <v>17.17.PPh Pasal 22....</v>
          </cell>
          <cell r="O55" t="str">
            <v>PPh Pasal 22....</v>
          </cell>
          <cell r="P55" t="str">
            <v>Pajak - PPh Pasal 22 - Belanja Modal Pengadaan Scaner -  Kegiatan Diklat Pimpinan Tingkat IV</v>
          </cell>
          <cell r="Q55" t="str">
            <v>LS</v>
          </cell>
          <cell r="R55" t="str">
            <v>LS</v>
          </cell>
          <cell r="T55">
            <v>68114</v>
          </cell>
          <cell r="U55">
            <v>126246921</v>
          </cell>
        </row>
        <row r="56">
          <cell r="A56" t="str">
            <v>15.2.3.16.03</v>
          </cell>
          <cell r="B56">
            <v>33</v>
          </cell>
          <cell r="C56" t="str">
            <v>06-12-2017</v>
          </cell>
          <cell r="D56" t="str">
            <v>4.05</v>
          </cell>
          <cell r="E56" t="str">
            <v>12</v>
          </cell>
          <cell r="F56">
            <v>17</v>
          </cell>
          <cell r="G56">
            <v>17</v>
          </cell>
          <cell r="H56" t="str">
            <v>5</v>
          </cell>
          <cell r="I56" t="str">
            <v>2</v>
          </cell>
          <cell r="J56">
            <v>3</v>
          </cell>
          <cell r="K56">
            <v>16</v>
          </cell>
          <cell r="L56" t="str">
            <v>03</v>
          </cell>
          <cell r="N56" t="str">
            <v>17.17.5.2.3.16.03</v>
          </cell>
          <cell r="O56" t="str">
            <v>5.2.3.16.03</v>
          </cell>
          <cell r="P56" t="str">
            <v>Belanja Modal Pengadaan Proyektor -  Kegiatan Diklat Pimpinan Tingkat IV</v>
          </cell>
          <cell r="Q56" t="str">
            <v>LS</v>
          </cell>
          <cell r="R56" t="str">
            <v>LS</v>
          </cell>
          <cell r="T56">
            <v>4990000</v>
          </cell>
          <cell r="U56">
            <v>121256921</v>
          </cell>
        </row>
        <row r="57">
          <cell r="A57" t="str">
            <v>7PPN DN ....</v>
          </cell>
          <cell r="B57">
            <v>34</v>
          </cell>
          <cell r="C57" t="str">
            <v>06-12-2017</v>
          </cell>
          <cell r="D57" t="str">
            <v>4.05</v>
          </cell>
          <cell r="E57" t="str">
            <v>12</v>
          </cell>
          <cell r="F57">
            <v>17</v>
          </cell>
          <cell r="G57">
            <v>17</v>
          </cell>
          <cell r="H57" t="str">
            <v xml:space="preserve">PPN DN </v>
          </cell>
          <cell r="M57" t="str">
            <v>a</v>
          </cell>
          <cell r="N57" t="str">
            <v>17.17.PPN DN ....</v>
          </cell>
          <cell r="O57" t="str">
            <v>PPN DN ....</v>
          </cell>
          <cell r="P57" t="str">
            <v>Pajak - PPN DN - Belanja Modal Pengadaan Proyektor -  Kegiatan Diklat Pimpinan Tingkat IV</v>
          </cell>
          <cell r="Q57" t="str">
            <v>LS</v>
          </cell>
          <cell r="R57" t="str">
            <v>LS</v>
          </cell>
          <cell r="S57">
            <v>453636</v>
          </cell>
          <cell r="U57">
            <v>121710557</v>
          </cell>
        </row>
        <row r="58">
          <cell r="A58" t="str">
            <v>5PPh Pasal 22....</v>
          </cell>
          <cell r="B58">
            <v>35</v>
          </cell>
          <cell r="C58" t="str">
            <v>06-12-2017</v>
          </cell>
          <cell r="D58" t="str">
            <v>4.05</v>
          </cell>
          <cell r="E58" t="str">
            <v>12</v>
          </cell>
          <cell r="F58">
            <v>17</v>
          </cell>
          <cell r="G58">
            <v>17</v>
          </cell>
          <cell r="H58" t="str">
            <v>PPh Pasal 22</v>
          </cell>
          <cell r="M58" t="str">
            <v>a</v>
          </cell>
          <cell r="N58" t="str">
            <v>17.17.PPh Pasal 22....</v>
          </cell>
          <cell r="O58" t="str">
            <v>PPh Pasal 22....</v>
          </cell>
          <cell r="P58" t="str">
            <v>Pajak - PPh Pasal 22 - Belanja Modal Pengadaan Proyektor -  Kegiatan Diklat Pimpinan Tingkat IV</v>
          </cell>
          <cell r="Q58" t="str">
            <v>LS</v>
          </cell>
          <cell r="R58" t="str">
            <v>LS</v>
          </cell>
          <cell r="S58">
            <v>68045</v>
          </cell>
          <cell r="U58">
            <v>121778602</v>
          </cell>
        </row>
        <row r="59">
          <cell r="A59" t="str">
            <v>8PPN DN ....</v>
          </cell>
          <cell r="B59">
            <v>36</v>
          </cell>
          <cell r="C59" t="str">
            <v>06-12-2017</v>
          </cell>
          <cell r="D59" t="str">
            <v>4.05</v>
          </cell>
          <cell r="E59" t="str">
            <v>12</v>
          </cell>
          <cell r="F59">
            <v>17</v>
          </cell>
          <cell r="G59">
            <v>17</v>
          </cell>
          <cell r="H59" t="str">
            <v xml:space="preserve">PPN DN </v>
          </cell>
          <cell r="M59" t="str">
            <v>a</v>
          </cell>
          <cell r="N59" t="str">
            <v>17.17.PPN DN ....</v>
          </cell>
          <cell r="O59" t="str">
            <v>PPN DN ....</v>
          </cell>
          <cell r="P59" t="str">
            <v>Pajak - PPN DN - Belanja Modal Pengadaan Proyektor -  Kegiatan Diklat Pimpinan Tingkat IV</v>
          </cell>
          <cell r="Q59" t="str">
            <v>LS</v>
          </cell>
          <cell r="R59" t="str">
            <v>LS</v>
          </cell>
          <cell r="T59">
            <v>453636</v>
          </cell>
          <cell r="U59">
            <v>121324966</v>
          </cell>
        </row>
        <row r="60">
          <cell r="A60" t="str">
            <v>6PPh Pasal 22....</v>
          </cell>
          <cell r="B60">
            <v>37</v>
          </cell>
          <cell r="C60" t="str">
            <v>06-12-2017</v>
          </cell>
          <cell r="D60" t="str">
            <v>4.05</v>
          </cell>
          <cell r="E60" t="str">
            <v>12</v>
          </cell>
          <cell r="F60">
            <v>17</v>
          </cell>
          <cell r="G60">
            <v>17</v>
          </cell>
          <cell r="H60" t="str">
            <v>PPh Pasal 22</v>
          </cell>
          <cell r="M60" t="str">
            <v>a</v>
          </cell>
          <cell r="N60" t="str">
            <v>17.17.PPh Pasal 22....</v>
          </cell>
          <cell r="O60" t="str">
            <v>PPh Pasal 22....</v>
          </cell>
          <cell r="P60" t="str">
            <v>Pajak - PPh Pasal 22 - Belanja Modal Pengadaan Proyektor -  Kegiatan Diklat Pimpinan Tingkat IV</v>
          </cell>
          <cell r="Q60" t="str">
            <v>LS</v>
          </cell>
          <cell r="R60" t="str">
            <v>LS</v>
          </cell>
          <cell r="T60">
            <v>68045</v>
          </cell>
          <cell r="U60">
            <v>121256921</v>
          </cell>
        </row>
        <row r="61">
          <cell r="A61" t="str">
            <v>4sp2d LS....</v>
          </cell>
          <cell r="B61">
            <v>38</v>
          </cell>
          <cell r="C61" t="str">
            <v>06-12-2017</v>
          </cell>
          <cell r="D61" t="str">
            <v>4.05</v>
          </cell>
          <cell r="E61" t="str">
            <v>12</v>
          </cell>
          <cell r="F61">
            <v>17</v>
          </cell>
          <cell r="G61" t="str">
            <v>61</v>
          </cell>
          <cell r="H61" t="str">
            <v>sp2d LS</v>
          </cell>
          <cell r="M61" t="str">
            <v>s</v>
          </cell>
          <cell r="N61" t="str">
            <v>17.61.sp2d LS....</v>
          </cell>
          <cell r="O61" t="str">
            <v>sp2d LS....</v>
          </cell>
          <cell r="P61" t="str">
            <v>Diterima SP2D LS Nomor : 900/3526/LS/B-4/2017 tanggal 06 Desember 2017 tentang Pembayaran LS Belanja Bahan dan Alat (Tas Peserta) Kegiatan Sosialisasi Manajemen Stres</v>
          </cell>
          <cell r="Q61" t="str">
            <v>LS</v>
          </cell>
          <cell r="R61" t="str">
            <v>LS</v>
          </cell>
          <cell r="S61">
            <v>19500000</v>
          </cell>
          <cell r="U61">
            <v>140756921</v>
          </cell>
        </row>
        <row r="62">
          <cell r="A62" t="str">
            <v>15.2.2.02.06</v>
          </cell>
          <cell r="B62">
            <v>39</v>
          </cell>
          <cell r="C62" t="str">
            <v>06-12-2017</v>
          </cell>
          <cell r="D62" t="str">
            <v>4.05</v>
          </cell>
          <cell r="E62" t="str">
            <v>12</v>
          </cell>
          <cell r="F62">
            <v>17</v>
          </cell>
          <cell r="G62" t="str">
            <v>61</v>
          </cell>
          <cell r="H62" t="str">
            <v>5</v>
          </cell>
          <cell r="I62" t="str">
            <v>2</v>
          </cell>
          <cell r="J62" t="str">
            <v>2</v>
          </cell>
          <cell r="K62" t="str">
            <v>02</v>
          </cell>
          <cell r="L62" t="str">
            <v>06</v>
          </cell>
          <cell r="N62" t="str">
            <v>17.61.5.2.2.02.06</v>
          </cell>
          <cell r="O62" t="str">
            <v>5.2.2.02.06</v>
          </cell>
          <cell r="P62" t="str">
            <v>Belanja Bahan dan Alat  -  Tas Peserta - Kegiatan Sosialisasi Manajemen Stres</v>
          </cell>
          <cell r="Q62" t="str">
            <v>LS</v>
          </cell>
          <cell r="R62" t="str">
            <v>LS</v>
          </cell>
          <cell r="T62">
            <v>19500000</v>
          </cell>
          <cell r="U62">
            <v>121256921</v>
          </cell>
        </row>
        <row r="63">
          <cell r="A63" t="str">
            <v>9PPN DN ....</v>
          </cell>
          <cell r="B63">
            <v>40</v>
          </cell>
          <cell r="C63" t="str">
            <v>06-12-2017</v>
          </cell>
          <cell r="D63" t="str">
            <v>4.05</v>
          </cell>
          <cell r="E63" t="str">
            <v>12</v>
          </cell>
          <cell r="F63">
            <v>17</v>
          </cell>
          <cell r="G63" t="str">
            <v>61</v>
          </cell>
          <cell r="H63" t="str">
            <v xml:space="preserve">PPN DN </v>
          </cell>
          <cell r="M63" t="str">
            <v>a</v>
          </cell>
          <cell r="N63" t="str">
            <v>17.61.PPN DN ....</v>
          </cell>
          <cell r="O63" t="str">
            <v>PPN DN ....</v>
          </cell>
          <cell r="P63" t="str">
            <v>Pajak - PPN DN - Belanja Bahan dan Alat  -  Tas Peserta - Kegiatan Sosialisasi Manajemen Stres</v>
          </cell>
          <cell r="Q63" t="str">
            <v>LS</v>
          </cell>
          <cell r="R63" t="str">
            <v>LS</v>
          </cell>
          <cell r="S63">
            <v>1772727</v>
          </cell>
          <cell r="U63">
            <v>123029648</v>
          </cell>
        </row>
        <row r="64">
          <cell r="A64" t="str">
            <v>3PPh Pasal 23....</v>
          </cell>
          <cell r="B64">
            <v>41</v>
          </cell>
          <cell r="C64" t="str">
            <v>06-12-2017</v>
          </cell>
          <cell r="D64" t="str">
            <v>4.05</v>
          </cell>
          <cell r="E64" t="str">
            <v>12</v>
          </cell>
          <cell r="F64">
            <v>17</v>
          </cell>
          <cell r="G64" t="str">
            <v>61</v>
          </cell>
          <cell r="H64" t="str">
            <v>PPh Pasal 23</v>
          </cell>
          <cell r="M64" t="str">
            <v>a</v>
          </cell>
          <cell r="N64" t="str">
            <v>17.61.PPh Pasal 23....</v>
          </cell>
          <cell r="O64" t="str">
            <v>PPh Pasal 23....</v>
          </cell>
          <cell r="P64" t="str">
            <v>Pajak - PPh Pasal 23 - Belanja Bahan dan Alat  -  Tas Peserta - Kegiatan Sosialisasi Manajemen Stres</v>
          </cell>
          <cell r="Q64" t="str">
            <v>LS</v>
          </cell>
          <cell r="R64" t="str">
            <v>LS</v>
          </cell>
          <cell r="S64">
            <v>354545</v>
          </cell>
          <cell r="U64">
            <v>123384193</v>
          </cell>
        </row>
        <row r="65">
          <cell r="A65" t="str">
            <v>10PPN DN ....</v>
          </cell>
          <cell r="B65">
            <v>42</v>
          </cell>
          <cell r="C65" t="str">
            <v>06-12-2017</v>
          </cell>
          <cell r="D65" t="str">
            <v>4.05</v>
          </cell>
          <cell r="E65" t="str">
            <v>12</v>
          </cell>
          <cell r="F65">
            <v>17</v>
          </cell>
          <cell r="G65" t="str">
            <v>61</v>
          </cell>
          <cell r="H65" t="str">
            <v xml:space="preserve">PPN DN </v>
          </cell>
          <cell r="M65" t="str">
            <v>a</v>
          </cell>
          <cell r="N65" t="str">
            <v>17.61.PPN DN ....</v>
          </cell>
          <cell r="O65" t="str">
            <v>PPN DN ....</v>
          </cell>
          <cell r="P65" t="str">
            <v>Pajak - PPN DN - Belanja Bahan dan Alat  -  Tas Peserta - Kegiatan Sosialisasi Manajemen Stres</v>
          </cell>
          <cell r="Q65" t="str">
            <v>LS</v>
          </cell>
          <cell r="R65" t="str">
            <v>LS</v>
          </cell>
          <cell r="T65">
            <v>1772727</v>
          </cell>
          <cell r="U65">
            <v>121611466</v>
          </cell>
        </row>
        <row r="66">
          <cell r="A66" t="str">
            <v>4PPh Pasal 23....</v>
          </cell>
          <cell r="B66">
            <v>43</v>
          </cell>
          <cell r="C66" t="str">
            <v>06-12-2017</v>
          </cell>
          <cell r="D66" t="str">
            <v>4.05</v>
          </cell>
          <cell r="E66" t="str">
            <v>12</v>
          </cell>
          <cell r="F66">
            <v>17</v>
          </cell>
          <cell r="G66" t="str">
            <v>61</v>
          </cell>
          <cell r="H66" t="str">
            <v>PPh Pasal 23</v>
          </cell>
          <cell r="M66" t="str">
            <v>a</v>
          </cell>
          <cell r="N66" t="str">
            <v>17.61.PPh Pasal 23....</v>
          </cell>
          <cell r="O66" t="str">
            <v>PPh Pasal 23....</v>
          </cell>
          <cell r="P66" t="str">
            <v>Pajak - PPh Pasal 23 - Belanja Bahan dan Alat  -  Tas Peserta - Kegiatan Sosialisasi Manajemen Stres</v>
          </cell>
          <cell r="Q66" t="str">
            <v>LS</v>
          </cell>
          <cell r="R66" t="str">
            <v>LS</v>
          </cell>
          <cell r="T66">
            <v>354545</v>
          </cell>
          <cell r="U66">
            <v>121256921</v>
          </cell>
        </row>
        <row r="67">
          <cell r="A67" t="str">
            <v>5sp2d LS....</v>
          </cell>
          <cell r="B67">
            <v>44</v>
          </cell>
          <cell r="C67" t="str">
            <v>06-12-2017</v>
          </cell>
          <cell r="D67" t="str">
            <v>4.05</v>
          </cell>
          <cell r="E67" t="str">
            <v>12</v>
          </cell>
          <cell r="F67" t="str">
            <v>02</v>
          </cell>
          <cell r="G67" t="str">
            <v>09</v>
          </cell>
          <cell r="H67" t="str">
            <v>sp2d LS</v>
          </cell>
          <cell r="M67" t="str">
            <v>s</v>
          </cell>
          <cell r="N67" t="str">
            <v>02.09.sp2d LS....</v>
          </cell>
          <cell r="O67" t="str">
            <v>sp2d LS....</v>
          </cell>
          <cell r="P67" t="str">
            <v>Diterima SP2D LS Nomor : 900/3558/LS/B-4/2017 tanggal 06 Desember 2017 tentang Pembayaran LS Belanja  Modal Pengadaan Sofware Sistem Informasi Kepegawaian Kota Metro) - Kegiatan Pengadaan Peralatan Gedung Kantor</v>
          </cell>
          <cell r="Q67" t="str">
            <v>LS</v>
          </cell>
          <cell r="R67" t="str">
            <v>LS</v>
          </cell>
          <cell r="S67">
            <v>27500000</v>
          </cell>
          <cell r="U67">
            <v>148756921</v>
          </cell>
        </row>
        <row r="68">
          <cell r="A68" t="str">
            <v>15.2.3.12.11</v>
          </cell>
          <cell r="B68">
            <v>45</v>
          </cell>
          <cell r="C68" t="str">
            <v>06-12-2017</v>
          </cell>
          <cell r="D68" t="str">
            <v>4.05</v>
          </cell>
          <cell r="E68" t="str">
            <v>12</v>
          </cell>
          <cell r="F68" t="str">
            <v>02</v>
          </cell>
          <cell r="G68" t="str">
            <v>09</v>
          </cell>
          <cell r="H68">
            <v>5</v>
          </cell>
          <cell r="I68">
            <v>2</v>
          </cell>
          <cell r="J68">
            <v>3</v>
          </cell>
          <cell r="K68">
            <v>12</v>
          </cell>
          <cell r="L68">
            <v>11</v>
          </cell>
          <cell r="N68" t="str">
            <v>02.09.5.2.3.12.11</v>
          </cell>
          <cell r="O68" t="str">
            <v>5.2.3.12.11</v>
          </cell>
          <cell r="P68" t="str">
            <v>Belanja Modal Pengadaan Software - Sofware Sistem Informasi Kepegawaian - Kegiatan Pengadaan Peralatan Gedung Kantor</v>
          </cell>
          <cell r="Q68" t="str">
            <v>LS</v>
          </cell>
          <cell r="R68" t="str">
            <v>LS</v>
          </cell>
          <cell r="T68">
            <v>27500000</v>
          </cell>
          <cell r="U68">
            <v>121256921</v>
          </cell>
        </row>
        <row r="69">
          <cell r="A69" t="str">
            <v>11PPN DN ....</v>
          </cell>
          <cell r="B69">
            <v>46</v>
          </cell>
          <cell r="C69" t="str">
            <v>06-12-2017</v>
          </cell>
          <cell r="D69" t="str">
            <v>4.05</v>
          </cell>
          <cell r="E69" t="str">
            <v>12</v>
          </cell>
          <cell r="F69" t="str">
            <v>02</v>
          </cell>
          <cell r="G69" t="str">
            <v>09</v>
          </cell>
          <cell r="H69" t="str">
            <v xml:space="preserve">PPN DN </v>
          </cell>
          <cell r="M69" t="str">
            <v>a</v>
          </cell>
          <cell r="N69" t="str">
            <v>02.09.PPN DN ....</v>
          </cell>
          <cell r="O69" t="str">
            <v>PPN DN ....</v>
          </cell>
          <cell r="P69" t="str">
            <v>Pajak - PPN DN - Belanja Modal Pengadaan Software - Sofware Sistem Informasi Kepegawaian - Kegiatan Pengadaan Peralatan Gedung Kantor</v>
          </cell>
          <cell r="Q69" t="str">
            <v>LS</v>
          </cell>
          <cell r="R69" t="str">
            <v>LS</v>
          </cell>
          <cell r="S69">
            <v>2500000</v>
          </cell>
          <cell r="U69">
            <v>123756921</v>
          </cell>
        </row>
        <row r="70">
          <cell r="A70" t="str">
            <v>5PPh Pasal 23....</v>
          </cell>
          <cell r="B70">
            <v>47</v>
          </cell>
          <cell r="C70" t="str">
            <v>06-12-2017</v>
          </cell>
          <cell r="D70" t="str">
            <v>4.05</v>
          </cell>
          <cell r="E70" t="str">
            <v>12</v>
          </cell>
          <cell r="F70" t="str">
            <v>02</v>
          </cell>
          <cell r="G70" t="str">
            <v>09</v>
          </cell>
          <cell r="H70" t="str">
            <v>PPh Pasal 23</v>
          </cell>
          <cell r="M70" t="str">
            <v>a</v>
          </cell>
          <cell r="N70" t="str">
            <v>02.09.PPh Pasal 23....</v>
          </cell>
          <cell r="O70" t="str">
            <v>PPh Pasal 23....</v>
          </cell>
          <cell r="P70" t="str">
            <v>Pajak - PPh Pasal 23 - Belanja Modal Pengadaan Software - Sofware Sistem Informasi Kepegawaian - Kegiatan Pengadaan Peralatan Gedung Kantor</v>
          </cell>
          <cell r="Q70" t="str">
            <v>LS</v>
          </cell>
          <cell r="R70" t="str">
            <v>LS</v>
          </cell>
          <cell r="S70">
            <v>500000</v>
          </cell>
          <cell r="U70">
            <v>124256921</v>
          </cell>
        </row>
        <row r="71">
          <cell r="A71" t="str">
            <v>12PPN DN ....</v>
          </cell>
          <cell r="B71">
            <v>48</v>
          </cell>
          <cell r="C71" t="str">
            <v>06-12-2017</v>
          </cell>
          <cell r="D71" t="str">
            <v>4.05</v>
          </cell>
          <cell r="E71" t="str">
            <v>12</v>
          </cell>
          <cell r="F71" t="str">
            <v>02</v>
          </cell>
          <cell r="G71" t="str">
            <v>09</v>
          </cell>
          <cell r="H71" t="str">
            <v xml:space="preserve">PPN DN </v>
          </cell>
          <cell r="M71" t="str">
            <v>a</v>
          </cell>
          <cell r="N71" t="str">
            <v>02.09.PPN DN ....</v>
          </cell>
          <cell r="O71" t="str">
            <v>PPN DN ....</v>
          </cell>
          <cell r="P71" t="str">
            <v>Pajak - PPN DN - Belanja Modal Pengadaan Software - Sofware Sistem Informasi Kepegawaian - Kegiatan Pengadaan Peralatan Gedung Kantor</v>
          </cell>
          <cell r="Q71" t="str">
            <v>LS</v>
          </cell>
          <cell r="R71" t="str">
            <v>LS</v>
          </cell>
          <cell r="T71">
            <v>2500000</v>
          </cell>
          <cell r="U71">
            <v>121756921</v>
          </cell>
        </row>
        <row r="72">
          <cell r="A72" t="str">
            <v>6PPh Pasal 23....</v>
          </cell>
          <cell r="B72">
            <v>49</v>
          </cell>
          <cell r="C72" t="str">
            <v>06-12-2017</v>
          </cell>
          <cell r="D72" t="str">
            <v>4.05</v>
          </cell>
          <cell r="E72" t="str">
            <v>12</v>
          </cell>
          <cell r="F72" t="str">
            <v>02</v>
          </cell>
          <cell r="G72" t="str">
            <v>09</v>
          </cell>
          <cell r="H72" t="str">
            <v>PPh Pasal 23</v>
          </cell>
          <cell r="M72" t="str">
            <v>a</v>
          </cell>
          <cell r="N72" t="str">
            <v>02.09.PPh Pasal 23....</v>
          </cell>
          <cell r="O72" t="str">
            <v>PPh Pasal 23....</v>
          </cell>
          <cell r="P72" t="str">
            <v>Pajak - PPh Pasal 23 - Belanja Modal Pengadaan Software - Sofware Sistem Informasi Kepegawaian - Kegiatan Pengadaan Peralatan Gedung Kantor</v>
          </cell>
          <cell r="Q72" t="str">
            <v>LS</v>
          </cell>
          <cell r="R72" t="str">
            <v>LS</v>
          </cell>
          <cell r="T72">
            <v>500000</v>
          </cell>
          <cell r="U72">
            <v>121256921</v>
          </cell>
        </row>
        <row r="73">
          <cell r="A73" t="str">
            <v>6sp2d LS....</v>
          </cell>
          <cell r="B73">
            <v>50</v>
          </cell>
          <cell r="C73" t="str">
            <v>06-12-2017</v>
          </cell>
          <cell r="D73" t="str">
            <v>4.05</v>
          </cell>
          <cell r="E73" t="str">
            <v>12</v>
          </cell>
          <cell r="F73" t="str">
            <v>02</v>
          </cell>
          <cell r="G73" t="str">
            <v>09</v>
          </cell>
          <cell r="H73" t="str">
            <v>sp2d LS</v>
          </cell>
          <cell r="M73" t="str">
            <v>s</v>
          </cell>
          <cell r="N73" t="str">
            <v>02.09.sp2d LS....</v>
          </cell>
          <cell r="O73" t="str">
            <v>sp2d LS....</v>
          </cell>
          <cell r="P73" t="str">
            <v>Diterima SP2D LS Nomor : 900/3559/LS/B-4/2017 tanggal 06 Desember 2017 tentang Pembayaran LS Belanja  Modal Pengadaan Komputer / PC</v>
          </cell>
          <cell r="Q73" t="str">
            <v>LS</v>
          </cell>
          <cell r="R73" t="str">
            <v>LS</v>
          </cell>
          <cell r="S73">
            <v>24000000</v>
          </cell>
          <cell r="U73">
            <v>145256921</v>
          </cell>
        </row>
        <row r="74">
          <cell r="A74" t="str">
            <v>25.2.3.12.02</v>
          </cell>
          <cell r="B74">
            <v>51</v>
          </cell>
          <cell r="C74" t="str">
            <v>06-12-2017</v>
          </cell>
          <cell r="D74" t="str">
            <v>4.05</v>
          </cell>
          <cell r="E74" t="str">
            <v>12</v>
          </cell>
          <cell r="F74" t="str">
            <v>02</v>
          </cell>
          <cell r="G74" t="str">
            <v>09</v>
          </cell>
          <cell r="H74">
            <v>5</v>
          </cell>
          <cell r="I74">
            <v>2</v>
          </cell>
          <cell r="J74">
            <v>3</v>
          </cell>
          <cell r="K74">
            <v>12</v>
          </cell>
          <cell r="L74" t="str">
            <v>02</v>
          </cell>
          <cell r="N74" t="str">
            <v>02.09.5.2.3.12.02</v>
          </cell>
          <cell r="O74" t="str">
            <v>5.2.3.12.02</v>
          </cell>
          <cell r="P74" t="str">
            <v>Belanja Modal Pengadaan Komputer/PC - Kegiatan Pengadaan Peralatan Gedung Kantor</v>
          </cell>
          <cell r="Q74" t="str">
            <v>LS</v>
          </cell>
          <cell r="R74" t="str">
            <v>LS</v>
          </cell>
          <cell r="T74">
            <v>24000000</v>
          </cell>
          <cell r="U74">
            <v>121256921</v>
          </cell>
        </row>
        <row r="75">
          <cell r="A75" t="str">
            <v>13PPN DN ....</v>
          </cell>
          <cell r="B75">
            <v>52</v>
          </cell>
          <cell r="C75" t="str">
            <v>06-12-2017</v>
          </cell>
          <cell r="D75" t="str">
            <v>4.05</v>
          </cell>
          <cell r="E75" t="str">
            <v>12</v>
          </cell>
          <cell r="F75" t="str">
            <v>02</v>
          </cell>
          <cell r="G75" t="str">
            <v>09</v>
          </cell>
          <cell r="H75" t="str">
            <v xml:space="preserve">PPN DN </v>
          </cell>
          <cell r="M75" t="str">
            <v>a</v>
          </cell>
          <cell r="N75" t="str">
            <v>02.09.PPN DN ....</v>
          </cell>
          <cell r="O75" t="str">
            <v>PPN DN ....</v>
          </cell>
          <cell r="P75" t="str">
            <v>Pajak - PPN DN - Belanja Modal Pengadaan Komputer/PC - Kegiatan Pengadaan Peralatan Gedung Kantor</v>
          </cell>
          <cell r="Q75" t="str">
            <v>LS</v>
          </cell>
          <cell r="R75" t="str">
            <v>LS</v>
          </cell>
          <cell r="S75">
            <v>2181818</v>
          </cell>
          <cell r="U75">
            <v>123438739</v>
          </cell>
        </row>
        <row r="76">
          <cell r="A76" t="str">
            <v>7PPh Pasal 22....</v>
          </cell>
          <cell r="B76">
            <v>53</v>
          </cell>
          <cell r="C76" t="str">
            <v>06-12-2017</v>
          </cell>
          <cell r="D76" t="str">
            <v>4.05</v>
          </cell>
          <cell r="E76" t="str">
            <v>12</v>
          </cell>
          <cell r="F76" t="str">
            <v>02</v>
          </cell>
          <cell r="G76" t="str">
            <v>09</v>
          </cell>
          <cell r="H76" t="str">
            <v>PPh Pasal 22</v>
          </cell>
          <cell r="M76" t="str">
            <v>a</v>
          </cell>
          <cell r="N76" t="str">
            <v>02.09.PPh Pasal 22....</v>
          </cell>
          <cell r="O76" t="str">
            <v>PPh Pasal 22....</v>
          </cell>
          <cell r="P76" t="str">
            <v>Pajak - PPh Pasal 22 - Belanja Modal Pengadaan Komputer/PC - Kegiatan Pengadaan Peralatan Gedung Kantor</v>
          </cell>
          <cell r="Q76" t="str">
            <v>LS</v>
          </cell>
          <cell r="R76" t="str">
            <v>LS</v>
          </cell>
          <cell r="S76">
            <v>327273</v>
          </cell>
          <cell r="U76">
            <v>123766012</v>
          </cell>
        </row>
        <row r="77">
          <cell r="A77" t="str">
            <v>14PPN DN ....</v>
          </cell>
          <cell r="B77">
            <v>54</v>
          </cell>
          <cell r="C77" t="str">
            <v>06-12-2017</v>
          </cell>
          <cell r="D77" t="str">
            <v>4.05</v>
          </cell>
          <cell r="E77" t="str">
            <v>12</v>
          </cell>
          <cell r="F77" t="str">
            <v>02</v>
          </cell>
          <cell r="G77" t="str">
            <v>09</v>
          </cell>
          <cell r="H77" t="str">
            <v xml:space="preserve">PPN DN </v>
          </cell>
          <cell r="M77" t="str">
            <v>a</v>
          </cell>
          <cell r="N77" t="str">
            <v>02.09.PPN DN ....</v>
          </cell>
          <cell r="O77" t="str">
            <v>PPN DN ....</v>
          </cell>
          <cell r="P77" t="str">
            <v>Pajak - PPN DN - Belanja Modal Pengadaan Komputer/PC - Kegiatan Pengadaan Peralatan Gedung Kantor</v>
          </cell>
          <cell r="Q77" t="str">
            <v>LS</v>
          </cell>
          <cell r="R77" t="str">
            <v>LS</v>
          </cell>
          <cell r="T77">
            <v>2181818</v>
          </cell>
          <cell r="U77">
            <v>121584194</v>
          </cell>
        </row>
        <row r="78">
          <cell r="A78" t="str">
            <v>8PPh Pasal 22....</v>
          </cell>
          <cell r="B78">
            <v>55</v>
          </cell>
          <cell r="C78" t="str">
            <v>06-12-2017</v>
          </cell>
          <cell r="D78" t="str">
            <v>4.05</v>
          </cell>
          <cell r="E78" t="str">
            <v>12</v>
          </cell>
          <cell r="F78" t="str">
            <v>02</v>
          </cell>
          <cell r="G78" t="str">
            <v>09</v>
          </cell>
          <cell r="H78" t="str">
            <v>PPh Pasal 22</v>
          </cell>
          <cell r="M78" t="str">
            <v>a</v>
          </cell>
          <cell r="N78" t="str">
            <v>02.09.PPh Pasal 22....</v>
          </cell>
          <cell r="O78" t="str">
            <v>PPh Pasal 22....</v>
          </cell>
          <cell r="P78" t="str">
            <v>Pajak - PPh Pasal 22 - Belanja Modal Pengadaan Komputer/PC - Kegiatan Pengadaan Peralatan Gedung Kantor</v>
          </cell>
          <cell r="Q78" t="str">
            <v>LS</v>
          </cell>
          <cell r="R78" t="str">
            <v>LS</v>
          </cell>
          <cell r="T78">
            <v>327273</v>
          </cell>
          <cell r="U78">
            <v>121256921</v>
          </cell>
        </row>
        <row r="79">
          <cell r="A79" t="str">
            <v>7sp2d LS....</v>
          </cell>
          <cell r="B79">
            <v>56</v>
          </cell>
          <cell r="C79" t="str">
            <v>06-12-2017</v>
          </cell>
          <cell r="D79" t="str">
            <v>4.05</v>
          </cell>
          <cell r="E79" t="str">
            <v>12</v>
          </cell>
          <cell r="F79">
            <v>17</v>
          </cell>
          <cell r="G79">
            <v>39</v>
          </cell>
          <cell r="H79" t="str">
            <v>sp2d LS</v>
          </cell>
          <cell r="M79" t="str">
            <v>s</v>
          </cell>
          <cell r="N79" t="str">
            <v>17.39.sp2d LS....</v>
          </cell>
          <cell r="O79" t="str">
            <v>sp2d LS....</v>
          </cell>
          <cell r="P79" t="str">
            <v>Diterima SP2D LS Nomor : 900/3561/LS/B-4/2017 tanggal 06 Desember 2017 tentang Pembayaran LS Belanja Jasa Pihak ke Tiga Biro Perjalanan Kegiatan Pembinaan dan Peningkatan Kapasitas Pegawai</v>
          </cell>
          <cell r="Q79" t="str">
            <v>LS</v>
          </cell>
          <cell r="R79" t="str">
            <v>LS</v>
          </cell>
          <cell r="S79">
            <v>19800000</v>
          </cell>
          <cell r="U79">
            <v>141056921</v>
          </cell>
        </row>
        <row r="80">
          <cell r="A80" t="str">
            <v>15.2.2.03.26</v>
          </cell>
          <cell r="B80">
            <v>57</v>
          </cell>
          <cell r="C80" t="str">
            <v>06-12-2017</v>
          </cell>
          <cell r="D80" t="str">
            <v>4.05</v>
          </cell>
          <cell r="E80" t="str">
            <v>12</v>
          </cell>
          <cell r="F80">
            <v>17</v>
          </cell>
          <cell r="G80" t="str">
            <v>39</v>
          </cell>
          <cell r="H80" t="str">
            <v>5</v>
          </cell>
          <cell r="I80" t="str">
            <v>2</v>
          </cell>
          <cell r="J80">
            <v>2</v>
          </cell>
          <cell r="K80" t="str">
            <v>03</v>
          </cell>
          <cell r="L80">
            <v>26</v>
          </cell>
          <cell r="N80" t="str">
            <v>17.39.5.2.2.03.26</v>
          </cell>
          <cell r="O80" t="str">
            <v>5.2.2.03.26</v>
          </cell>
          <cell r="P80" t="str">
            <v>Belanja Jasa Pihak Ketiga Biro Perjalanan - Kegiatan Pembinaan dan Peningkatan Kapasitas Pegawai</v>
          </cell>
          <cell r="Q80" t="str">
            <v>LS</v>
          </cell>
          <cell r="R80" t="str">
            <v>LS</v>
          </cell>
          <cell r="T80">
            <v>19800000</v>
          </cell>
          <cell r="U80">
            <v>121256921</v>
          </cell>
        </row>
        <row r="81">
          <cell r="A81" t="str">
            <v>15PPN DN ....</v>
          </cell>
          <cell r="B81">
            <v>58</v>
          </cell>
          <cell r="C81" t="str">
            <v>06-12-2017</v>
          </cell>
          <cell r="D81" t="str">
            <v>4.05</v>
          </cell>
          <cell r="E81" t="str">
            <v>12</v>
          </cell>
          <cell r="F81">
            <v>17</v>
          </cell>
          <cell r="G81" t="str">
            <v>39</v>
          </cell>
          <cell r="H81" t="str">
            <v xml:space="preserve">PPN DN </v>
          </cell>
          <cell r="M81" t="str">
            <v>a</v>
          </cell>
          <cell r="N81" t="str">
            <v>17.39.PPN DN ....</v>
          </cell>
          <cell r="O81" t="str">
            <v>PPN DN ....</v>
          </cell>
          <cell r="P81" t="str">
            <v>Pajak - PPN DN - Belanja Jasa Pihak Ketiga Biro Perjalanan - Kegiatan Pembinaan dan Peningkatan Kapasitas Pegawai</v>
          </cell>
          <cell r="Q81" t="str">
            <v>LS</v>
          </cell>
          <cell r="R81" t="str">
            <v>LS</v>
          </cell>
          <cell r="S81">
            <v>1800000</v>
          </cell>
          <cell r="U81">
            <v>123056921</v>
          </cell>
        </row>
        <row r="82">
          <cell r="A82" t="str">
            <v>7PPh Pasal 23....</v>
          </cell>
          <cell r="B82">
            <v>59</v>
          </cell>
          <cell r="C82" t="str">
            <v>06-12-2017</v>
          </cell>
          <cell r="D82" t="str">
            <v>4.05</v>
          </cell>
          <cell r="E82" t="str">
            <v>12</v>
          </cell>
          <cell r="F82">
            <v>17</v>
          </cell>
          <cell r="G82" t="str">
            <v>39</v>
          </cell>
          <cell r="H82" t="str">
            <v>PPh Pasal 23</v>
          </cell>
          <cell r="M82" t="str">
            <v>a</v>
          </cell>
          <cell r="N82" t="str">
            <v>17.39.PPh Pasal 23....</v>
          </cell>
          <cell r="O82" t="str">
            <v>PPh Pasal 23....</v>
          </cell>
          <cell r="P82" t="str">
            <v>Pajak - PPh Pasal 23 - Belanja Jasa Pihak Ketiga Biro Perjalanan - Kegiatan Pembinaan dan Peningkatan Kapasitas Pegawai</v>
          </cell>
          <cell r="Q82" t="str">
            <v>LS</v>
          </cell>
          <cell r="R82" t="str">
            <v>LS</v>
          </cell>
          <cell r="S82">
            <v>360000</v>
          </cell>
          <cell r="U82">
            <v>123416921</v>
          </cell>
        </row>
        <row r="83">
          <cell r="A83" t="str">
            <v>16PPN DN ....</v>
          </cell>
          <cell r="B83">
            <v>60</v>
          </cell>
          <cell r="C83" t="str">
            <v>06-12-2017</v>
          </cell>
          <cell r="D83" t="str">
            <v>4.05</v>
          </cell>
          <cell r="E83" t="str">
            <v>12</v>
          </cell>
          <cell r="F83">
            <v>17</v>
          </cell>
          <cell r="G83" t="str">
            <v>39</v>
          </cell>
          <cell r="H83" t="str">
            <v xml:space="preserve">PPN DN </v>
          </cell>
          <cell r="M83" t="str">
            <v>a</v>
          </cell>
          <cell r="N83" t="str">
            <v>17.39.PPN DN ....</v>
          </cell>
          <cell r="O83" t="str">
            <v>PPN DN ....</v>
          </cell>
          <cell r="P83" t="str">
            <v>Pajak - PPN DN - Belanja Jasa Pihak Ketiga Biro Perjalanan - Kegiatan Pembinaan dan Peningkatan Kapasitas Pegawai</v>
          </cell>
          <cell r="Q83" t="str">
            <v>LS</v>
          </cell>
          <cell r="R83" t="str">
            <v>LS</v>
          </cell>
          <cell r="T83">
            <v>1800000</v>
          </cell>
          <cell r="U83">
            <v>121616921</v>
          </cell>
        </row>
        <row r="84">
          <cell r="A84" t="str">
            <v>8PPh Pasal 23....</v>
          </cell>
          <cell r="B84">
            <v>61</v>
          </cell>
          <cell r="C84" t="str">
            <v>06-12-2017</v>
          </cell>
          <cell r="D84" t="str">
            <v>4.05</v>
          </cell>
          <cell r="E84" t="str">
            <v>12</v>
          </cell>
          <cell r="F84">
            <v>17</v>
          </cell>
          <cell r="G84" t="str">
            <v>39</v>
          </cell>
          <cell r="H84" t="str">
            <v>PPh Pasal 23</v>
          </cell>
          <cell r="M84" t="str">
            <v>a</v>
          </cell>
          <cell r="N84" t="str">
            <v>17.39.PPh Pasal 23....</v>
          </cell>
          <cell r="O84" t="str">
            <v>PPh Pasal 23....</v>
          </cell>
          <cell r="P84" t="str">
            <v>Pajak - PPh Pasal 23 - Belanja Jasa Pihak Ketiga Biro Perjalanan - Kegiatan Pembinaan dan Peningkatan Kapasitas Pegawai</v>
          </cell>
          <cell r="Q84" t="str">
            <v>LS</v>
          </cell>
          <cell r="R84" t="str">
            <v>LS</v>
          </cell>
          <cell r="T84">
            <v>360000</v>
          </cell>
          <cell r="U84">
            <v>121256921</v>
          </cell>
        </row>
        <row r="85">
          <cell r="A85" t="str">
            <v>8sp2d LS....</v>
          </cell>
          <cell r="B85">
            <v>62</v>
          </cell>
          <cell r="C85" t="str">
            <v>07-12-2017</v>
          </cell>
          <cell r="D85" t="str">
            <v>4.05</v>
          </cell>
          <cell r="E85" t="str">
            <v>12</v>
          </cell>
          <cell r="F85">
            <v>17</v>
          </cell>
          <cell r="G85">
            <v>17</v>
          </cell>
          <cell r="H85" t="str">
            <v>sp2d LS</v>
          </cell>
          <cell r="M85" t="str">
            <v>s</v>
          </cell>
          <cell r="N85" t="str">
            <v>17.17.sp2d LS....</v>
          </cell>
          <cell r="O85" t="str">
            <v>sp2d LS....</v>
          </cell>
          <cell r="P85" t="str">
            <v>Diterima SP2D LS Nomor : 900/3572/LS/B-4/2017 tanggal 07 Desember 2017 tentang Pembayaran LS Belanja Makanan dan Minuman Kegiatan (Konsumsi) Kegiatan Diklat Pim Tk. IV</v>
          </cell>
          <cell r="Q85" t="str">
            <v>LS</v>
          </cell>
          <cell r="R85" t="str">
            <v>LS</v>
          </cell>
          <cell r="S85">
            <v>30101000</v>
          </cell>
          <cell r="U85">
            <v>151357921</v>
          </cell>
        </row>
        <row r="86">
          <cell r="A86" t="str">
            <v>15.2.2.11.04</v>
          </cell>
          <cell r="B86">
            <v>63</v>
          </cell>
          <cell r="C86" t="str">
            <v>07-12-2017</v>
          </cell>
          <cell r="D86" t="str">
            <v>4.05</v>
          </cell>
          <cell r="E86" t="str">
            <v>12</v>
          </cell>
          <cell r="F86">
            <v>17</v>
          </cell>
          <cell r="G86">
            <v>17</v>
          </cell>
          <cell r="H86" t="str">
            <v>5</v>
          </cell>
          <cell r="I86" t="str">
            <v>2</v>
          </cell>
          <cell r="J86">
            <v>2</v>
          </cell>
          <cell r="K86">
            <v>11</v>
          </cell>
          <cell r="L86" t="str">
            <v>04</v>
          </cell>
          <cell r="N86" t="str">
            <v>17.17.5.2.2.11.04</v>
          </cell>
          <cell r="O86" t="str">
            <v>5.2.2.11.04</v>
          </cell>
          <cell r="P86" t="str">
            <v>Belanja Makanan dan Minuman Kegiatan - Konsumsi Peserta dan Panitia - Kegiatan Diklat Pimpinan Tingka IV</v>
          </cell>
          <cell r="Q86" t="str">
            <v>LS</v>
          </cell>
          <cell r="R86" t="str">
            <v>LS</v>
          </cell>
          <cell r="T86">
            <v>30101000</v>
          </cell>
          <cell r="U86">
            <v>121256921</v>
          </cell>
        </row>
        <row r="87">
          <cell r="A87" t="str">
            <v>9PPh Pasal 23....</v>
          </cell>
          <cell r="B87">
            <v>64</v>
          </cell>
          <cell r="C87" t="str">
            <v>07-12-2017</v>
          </cell>
          <cell r="D87" t="str">
            <v>4.05</v>
          </cell>
          <cell r="E87" t="str">
            <v>12</v>
          </cell>
          <cell r="F87">
            <v>17</v>
          </cell>
          <cell r="G87">
            <v>17</v>
          </cell>
          <cell r="H87" t="str">
            <v>PPh Pasal 23</v>
          </cell>
          <cell r="M87" t="str">
            <v>a</v>
          </cell>
          <cell r="N87" t="str">
            <v>17.17.PPh Pasal 23....</v>
          </cell>
          <cell r="O87" t="str">
            <v>PPh Pasal 23....</v>
          </cell>
          <cell r="P87" t="str">
            <v>Pajak - PPh Pasal 23 - Belanja Makanan dan Minuman Kegiatan - Konsumsi Peserta dan Panitia - Kegiatan Diklat Pimpinan Tingka IV</v>
          </cell>
          <cell r="Q87" t="str">
            <v>LS</v>
          </cell>
          <cell r="R87" t="str">
            <v>LS</v>
          </cell>
          <cell r="S87">
            <v>602020</v>
          </cell>
          <cell r="U87">
            <v>121858941</v>
          </cell>
        </row>
        <row r="88">
          <cell r="A88" t="str">
            <v>10PPh Pasal 23....</v>
          </cell>
          <cell r="B88">
            <v>65</v>
          </cell>
          <cell r="C88" t="str">
            <v>07-12-2017</v>
          </cell>
          <cell r="D88" t="str">
            <v>4.05</v>
          </cell>
          <cell r="E88" t="str">
            <v>12</v>
          </cell>
          <cell r="F88">
            <v>17</v>
          </cell>
          <cell r="G88">
            <v>17</v>
          </cell>
          <cell r="H88" t="str">
            <v>PPh Pasal 23</v>
          </cell>
          <cell r="M88" t="str">
            <v>a</v>
          </cell>
          <cell r="N88" t="str">
            <v>17.17.PPh Pasal 23....</v>
          </cell>
          <cell r="O88" t="str">
            <v>PPh Pasal 23....</v>
          </cell>
          <cell r="P88" t="str">
            <v>Pajak - PPh Pasal 23 - Belanja Makanan dan Minuman Kegiatan - Konsumsi Peserta dan Panitia - Kegiatan Diklat Pimpinan Tingkat IV</v>
          </cell>
          <cell r="Q88" t="str">
            <v>LS</v>
          </cell>
          <cell r="R88" t="str">
            <v>LS</v>
          </cell>
          <cell r="T88">
            <v>602020</v>
          </cell>
          <cell r="U88">
            <v>121256921</v>
          </cell>
        </row>
        <row r="89">
          <cell r="A89" t="str">
            <v>9sp2d LS....</v>
          </cell>
          <cell r="B89">
            <v>66</v>
          </cell>
          <cell r="C89" t="str">
            <v>07-12-2017</v>
          </cell>
          <cell r="D89" t="str">
            <v>4.05</v>
          </cell>
          <cell r="E89" t="str">
            <v>12</v>
          </cell>
          <cell r="F89">
            <v>17</v>
          </cell>
          <cell r="G89">
            <v>17</v>
          </cell>
          <cell r="H89" t="str">
            <v>sp2d LS</v>
          </cell>
          <cell r="M89" t="str">
            <v>s</v>
          </cell>
          <cell r="N89" t="str">
            <v>17.17.sp2d LS....</v>
          </cell>
          <cell r="O89" t="str">
            <v>sp2d LS....</v>
          </cell>
          <cell r="P89" t="str">
            <v>Diterima SP2D LS Nomor : 900/3574/LS/B-4/2017 tanggal 07 Desember 2017 tentang Pembayaran LS Belanja Sewa Gedung/Kantor/Tempat  Kegiatan Diklat Pim Tk. IV</v>
          </cell>
          <cell r="Q89" t="str">
            <v>LS</v>
          </cell>
          <cell r="R89" t="str">
            <v>LS</v>
          </cell>
          <cell r="S89">
            <v>39650000</v>
          </cell>
          <cell r="U89">
            <v>160906921</v>
          </cell>
        </row>
        <row r="90">
          <cell r="A90" t="str">
            <v>15.2.2.07.02</v>
          </cell>
          <cell r="B90">
            <v>67</v>
          </cell>
          <cell r="C90" t="str">
            <v>07-12-2017</v>
          </cell>
          <cell r="D90" t="str">
            <v>4.05</v>
          </cell>
          <cell r="E90" t="str">
            <v>12</v>
          </cell>
          <cell r="F90">
            <v>17</v>
          </cell>
          <cell r="G90">
            <v>17</v>
          </cell>
          <cell r="H90" t="str">
            <v>5</v>
          </cell>
          <cell r="I90" t="str">
            <v>2</v>
          </cell>
          <cell r="J90">
            <v>2</v>
          </cell>
          <cell r="K90" t="str">
            <v>07</v>
          </cell>
          <cell r="L90" t="str">
            <v>02</v>
          </cell>
          <cell r="N90" t="str">
            <v>17.17.5.2.2.07.02</v>
          </cell>
          <cell r="O90" t="str">
            <v>5.2.2.07.02</v>
          </cell>
          <cell r="P90" t="str">
            <v>Belanja Sewa Gedung/Kantor/Tempat - Tanggal 20 s/d 27 November 2017 - Kegiatan Diklat Pimpinan Tingkat IV</v>
          </cell>
          <cell r="Q90" t="str">
            <v>LS</v>
          </cell>
          <cell r="R90" t="str">
            <v>LS</v>
          </cell>
          <cell r="T90">
            <v>39650000</v>
          </cell>
          <cell r="U90">
            <v>121256921</v>
          </cell>
        </row>
        <row r="91">
          <cell r="A91" t="str">
            <v>17PPN DN ....</v>
          </cell>
          <cell r="B91">
            <v>68</v>
          </cell>
          <cell r="C91" t="str">
            <v>07-12-2017</v>
          </cell>
          <cell r="D91" t="str">
            <v>4.05</v>
          </cell>
          <cell r="E91" t="str">
            <v>12</v>
          </cell>
          <cell r="F91">
            <v>17</v>
          </cell>
          <cell r="G91">
            <v>17</v>
          </cell>
          <cell r="H91" t="str">
            <v xml:space="preserve">PPN DN </v>
          </cell>
          <cell r="M91" t="str">
            <v>a</v>
          </cell>
          <cell r="N91" t="str">
            <v>17.17.PPN DN ....</v>
          </cell>
          <cell r="O91" t="str">
            <v>PPN DN ....</v>
          </cell>
          <cell r="P91" t="str">
            <v>Pajak - PPN DN - Belanja Sewa Gedung/Kantor/Tempat - Tanggal 20 s/d 27 November 2017 - Kegiatan Diklat Pimpinan Tingkat IV</v>
          </cell>
          <cell r="Q91" t="str">
            <v>LS</v>
          </cell>
          <cell r="R91" t="str">
            <v>LS</v>
          </cell>
          <cell r="S91">
            <v>3604545</v>
          </cell>
          <cell r="U91">
            <v>124861466</v>
          </cell>
        </row>
        <row r="92">
          <cell r="A92" t="str">
            <v>1PPh Pasal 4 (2)....</v>
          </cell>
          <cell r="B92">
            <v>69</v>
          </cell>
          <cell r="C92" t="str">
            <v>07-12-2017</v>
          </cell>
          <cell r="D92" t="str">
            <v>4.05</v>
          </cell>
          <cell r="E92" t="str">
            <v>12</v>
          </cell>
          <cell r="F92">
            <v>17</v>
          </cell>
          <cell r="G92">
            <v>17</v>
          </cell>
          <cell r="H92" t="str">
            <v>PPh Pasal 4 (2)</v>
          </cell>
          <cell r="M92" t="str">
            <v>a</v>
          </cell>
          <cell r="N92" t="str">
            <v>17.17.PPh Pasal 4 (2)....</v>
          </cell>
          <cell r="O92" t="str">
            <v>PPh Pasal 4 (2)....</v>
          </cell>
          <cell r="P92" t="str">
            <v>Pajak - PPh Final Pasal 4 (2) - Belanja Sewa Gedung/Kantor/Tempat - Tanggal 20 s/d 27 November 2017 - Kegiatan Diklat Pimpinan Tingkat IV</v>
          </cell>
          <cell r="Q92" t="str">
            <v>LS</v>
          </cell>
          <cell r="R92" t="str">
            <v>LS</v>
          </cell>
          <cell r="S92">
            <v>3604545</v>
          </cell>
          <cell r="U92">
            <v>128466011</v>
          </cell>
        </row>
        <row r="93">
          <cell r="A93" t="str">
            <v>18PPN DN ....</v>
          </cell>
          <cell r="B93">
            <v>70</v>
          </cell>
          <cell r="C93" t="str">
            <v>07-12-2017</v>
          </cell>
          <cell r="D93" t="str">
            <v>4.05</v>
          </cell>
          <cell r="E93" t="str">
            <v>12</v>
          </cell>
          <cell r="F93">
            <v>17</v>
          </cell>
          <cell r="G93">
            <v>17</v>
          </cell>
          <cell r="H93" t="str">
            <v xml:space="preserve">PPN DN </v>
          </cell>
          <cell r="M93" t="str">
            <v>a</v>
          </cell>
          <cell r="N93" t="str">
            <v>17.17.PPN DN ....</v>
          </cell>
          <cell r="O93" t="str">
            <v>PPN DN ....</v>
          </cell>
          <cell r="P93" t="str">
            <v>Pajak - PPN DN - Belanja Sewa Gedung/Kantor/Tempat - Tanggal 20 s/d 27 November 2017 - Kegiatan Diklat Pimpinan Tingkat IV</v>
          </cell>
          <cell r="Q93" t="str">
            <v>LS</v>
          </cell>
          <cell r="R93" t="str">
            <v>LS</v>
          </cell>
          <cell r="T93">
            <v>3604545</v>
          </cell>
          <cell r="U93">
            <v>124861466</v>
          </cell>
        </row>
        <row r="94">
          <cell r="A94" t="str">
            <v>2PPh Pasal 4 (2)....</v>
          </cell>
          <cell r="B94">
            <v>71</v>
          </cell>
          <cell r="C94" t="str">
            <v>07-12-2017</v>
          </cell>
          <cell r="D94" t="str">
            <v>4.05</v>
          </cell>
          <cell r="E94" t="str">
            <v>12</v>
          </cell>
          <cell r="F94">
            <v>17</v>
          </cell>
          <cell r="G94">
            <v>17</v>
          </cell>
          <cell r="H94" t="str">
            <v>PPh Pasal 4 (2)</v>
          </cell>
          <cell r="M94" t="str">
            <v>a</v>
          </cell>
          <cell r="N94" t="str">
            <v>17.17.PPh Pasal 4 (2)....</v>
          </cell>
          <cell r="O94" t="str">
            <v>PPh Pasal 4 (2)....</v>
          </cell>
          <cell r="P94" t="str">
            <v>Pajak - PPh Final Pasal 4 (2) - Belanja Sewa Gedung/Kantor/Tempat - Tanggal 20 s/d 27 November 2017 - Kegiatan Diklat Pimpinan Tingkat IV</v>
          </cell>
          <cell r="Q94" t="str">
            <v>LS</v>
          </cell>
          <cell r="R94" t="str">
            <v>LS</v>
          </cell>
          <cell r="T94">
            <v>3604545</v>
          </cell>
          <cell r="U94">
            <v>121256921</v>
          </cell>
        </row>
        <row r="95">
          <cell r="A95" t="str">
            <v>10sp2d LS....</v>
          </cell>
          <cell r="B95">
            <v>72</v>
          </cell>
          <cell r="C95" t="str">
            <v>08-12-2017</v>
          </cell>
          <cell r="D95" t="str">
            <v>4.05</v>
          </cell>
          <cell r="E95" t="str">
            <v>12</v>
          </cell>
          <cell r="F95" t="str">
            <v>00</v>
          </cell>
          <cell r="G95" t="str">
            <v>00</v>
          </cell>
          <cell r="H95" t="str">
            <v>sp2d LS</v>
          </cell>
          <cell r="M95" t="str">
            <v>s</v>
          </cell>
          <cell r="N95" t="str">
            <v>00.00.sp2d LS....</v>
          </cell>
          <cell r="O95" t="str">
            <v>sp2d LS....</v>
          </cell>
          <cell r="P95" t="str">
            <v>Diterima SP2D LS Nomor : 900/1039/LS-BTL/B-4/2017 tanggal 07 Desember 2017 tentang Pembayaran LS Tambahan Penghasilan BKPSDM Kota Metro Bulan November 2017</v>
          </cell>
          <cell r="Q95" t="str">
            <v>LS</v>
          </cell>
          <cell r="R95" t="str">
            <v>LS</v>
          </cell>
          <cell r="S95">
            <v>26050000</v>
          </cell>
          <cell r="U95">
            <v>147306921</v>
          </cell>
        </row>
        <row r="96">
          <cell r="A96" t="str">
            <v>15.1.1.02.01</v>
          </cell>
          <cell r="B96">
            <v>73</v>
          </cell>
          <cell r="C96" t="str">
            <v>08-12-2017</v>
          </cell>
          <cell r="D96" t="str">
            <v>4.05</v>
          </cell>
          <cell r="E96" t="str">
            <v>12</v>
          </cell>
          <cell r="F96" t="str">
            <v>00</v>
          </cell>
          <cell r="G96" t="str">
            <v>00</v>
          </cell>
          <cell r="H96" t="str">
            <v>5</v>
          </cell>
          <cell r="I96" t="str">
            <v>1</v>
          </cell>
          <cell r="J96" t="str">
            <v>1</v>
          </cell>
          <cell r="K96" t="str">
            <v>02</v>
          </cell>
          <cell r="L96" t="str">
            <v>01</v>
          </cell>
          <cell r="N96" t="str">
            <v>00.00.5.1.1.02.01</v>
          </cell>
          <cell r="O96" t="str">
            <v>5.1.1.02.01</v>
          </cell>
          <cell r="P96" t="str">
            <v xml:space="preserve">Tambahan Penghasilan Berdasarkan Beban Kerja - Bulan Desember 2017 </v>
          </cell>
          <cell r="Q96" t="str">
            <v>LS</v>
          </cell>
          <cell r="R96" t="str">
            <v>LS</v>
          </cell>
          <cell r="T96">
            <v>26050000</v>
          </cell>
          <cell r="U96">
            <v>121256921</v>
          </cell>
        </row>
        <row r="97">
          <cell r="A97" t="str">
            <v>1PPh Pasal 21....</v>
          </cell>
          <cell r="B97">
            <v>74</v>
          </cell>
          <cell r="C97" t="str">
            <v>08-12-2017</v>
          </cell>
          <cell r="D97" t="str">
            <v>4.05</v>
          </cell>
          <cell r="E97" t="str">
            <v>12</v>
          </cell>
          <cell r="F97" t="str">
            <v>00</v>
          </cell>
          <cell r="G97" t="str">
            <v>00</v>
          </cell>
          <cell r="H97" t="str">
            <v>PPh Pasal 21</v>
          </cell>
          <cell r="M97" t="str">
            <v>a</v>
          </cell>
          <cell r="N97" t="str">
            <v>00.00.PPh Pasal 21....</v>
          </cell>
          <cell r="O97" t="str">
            <v>PPh Pasal 21....</v>
          </cell>
          <cell r="P97" t="str">
            <v xml:space="preserve">Pajak - PPh Pasal 21 - Tambahan Penghasilan Berdasarkan Beban Kerja - Bulan Desember 2017 </v>
          </cell>
          <cell r="Q97" t="str">
            <v>LS</v>
          </cell>
          <cell r="R97" t="str">
            <v>LS</v>
          </cell>
          <cell r="S97">
            <v>2472500</v>
          </cell>
          <cell r="U97">
            <v>123729421</v>
          </cell>
        </row>
        <row r="98">
          <cell r="A98" t="str">
            <v>2PPh Pasal 21....</v>
          </cell>
          <cell r="B98">
            <v>75</v>
          </cell>
          <cell r="C98" t="str">
            <v>08-12-2017</v>
          </cell>
          <cell r="D98" t="str">
            <v>4.05</v>
          </cell>
          <cell r="E98" t="str">
            <v>12</v>
          </cell>
          <cell r="F98" t="str">
            <v>00</v>
          </cell>
          <cell r="G98" t="str">
            <v>00</v>
          </cell>
          <cell r="H98" t="str">
            <v>PPh Pasal 21</v>
          </cell>
          <cell r="M98" t="str">
            <v>a</v>
          </cell>
          <cell r="N98" t="str">
            <v>00.00.PPh Pasal 21....</v>
          </cell>
          <cell r="O98" t="str">
            <v>PPh Pasal 21....</v>
          </cell>
          <cell r="P98" t="str">
            <v xml:space="preserve">Pajak - PPh Pasal 21 - Tambahan Penghasilan Berdasarkan Beban Kerja - Bulan Desember 2017 </v>
          </cell>
          <cell r="Q98" t="str">
            <v>LS</v>
          </cell>
          <cell r="R98" t="str">
            <v>LS</v>
          </cell>
          <cell r="T98">
            <v>2472500</v>
          </cell>
          <cell r="U98">
            <v>121256921</v>
          </cell>
        </row>
        <row r="99">
          <cell r="A99" t="str">
            <v>11sp2d LS....</v>
          </cell>
          <cell r="B99">
            <v>76</v>
          </cell>
          <cell r="C99" t="str">
            <v>11-12-2017</v>
          </cell>
          <cell r="D99" t="str">
            <v>4.05</v>
          </cell>
          <cell r="E99" t="str">
            <v>12</v>
          </cell>
          <cell r="F99" t="str">
            <v>02</v>
          </cell>
          <cell r="G99" t="str">
            <v>09</v>
          </cell>
          <cell r="H99" t="str">
            <v>sp2d LS</v>
          </cell>
          <cell r="M99" t="str">
            <v>s</v>
          </cell>
          <cell r="N99" t="str">
            <v>02.09.sp2d LS....</v>
          </cell>
          <cell r="O99" t="str">
            <v>sp2d LS....</v>
          </cell>
          <cell r="P99" t="str">
            <v>Diterima SP2D LS Nomor : 900/3690/LS/B-4/2017 tanggal 11 Desember 2017 tentang Pembayaran LS Belanja Modal Pengadaan Telepon antar Ruangan/Tempat PABX</v>
          </cell>
          <cell r="Q99" t="str">
            <v>LS</v>
          </cell>
          <cell r="R99" t="str">
            <v>LS</v>
          </cell>
          <cell r="S99">
            <v>14500000</v>
          </cell>
          <cell r="U99">
            <v>135756921</v>
          </cell>
        </row>
        <row r="100">
          <cell r="A100" t="str">
            <v>15.2.3.17.01</v>
          </cell>
          <cell r="B100">
            <v>77</v>
          </cell>
          <cell r="C100" t="str">
            <v>11-12-2017</v>
          </cell>
          <cell r="D100" t="str">
            <v>4.05</v>
          </cell>
          <cell r="E100" t="str">
            <v>12</v>
          </cell>
          <cell r="F100" t="str">
            <v>02</v>
          </cell>
          <cell r="G100" t="str">
            <v>09</v>
          </cell>
          <cell r="H100">
            <v>5</v>
          </cell>
          <cell r="I100">
            <v>2</v>
          </cell>
          <cell r="J100">
            <v>3</v>
          </cell>
          <cell r="K100">
            <v>17</v>
          </cell>
          <cell r="L100" t="str">
            <v>01</v>
          </cell>
          <cell r="N100" t="str">
            <v>02.09.5.2.3.17.01</v>
          </cell>
          <cell r="O100" t="str">
            <v>5.2.3.17.01</v>
          </cell>
          <cell r="P100" t="str">
            <v>Belanja Modal Pengadaan Telepon - Telepon antar Ruangan/Tempat PABX - Kegiatan Pengadaan Peralatan Gedung Kantor</v>
          </cell>
          <cell r="Q100" t="str">
            <v>LS</v>
          </cell>
          <cell r="R100" t="str">
            <v>LS</v>
          </cell>
          <cell r="T100">
            <v>14500000</v>
          </cell>
          <cell r="U100">
            <v>121256921</v>
          </cell>
        </row>
        <row r="101">
          <cell r="A101" t="str">
            <v>19PPN DN ....</v>
          </cell>
          <cell r="B101">
            <v>78</v>
          </cell>
          <cell r="C101" t="str">
            <v>11-12-2017</v>
          </cell>
          <cell r="D101" t="str">
            <v>4.05</v>
          </cell>
          <cell r="E101" t="str">
            <v>12</v>
          </cell>
          <cell r="F101" t="str">
            <v>02</v>
          </cell>
          <cell r="G101" t="str">
            <v>09</v>
          </cell>
          <cell r="H101" t="str">
            <v xml:space="preserve">PPN DN </v>
          </cell>
          <cell r="M101" t="str">
            <v>a</v>
          </cell>
          <cell r="N101" t="str">
            <v>02.09.PPN DN ....</v>
          </cell>
          <cell r="O101" t="str">
            <v>PPN DN ....</v>
          </cell>
          <cell r="P101" t="str">
            <v>Pajak - PPN DN - Belanja Modal Pengadaan Telepon - Telepon antar Ruangan/Tempat PABX - Kegiatan Pengadaan Peralatan Gedung Kantor</v>
          </cell>
          <cell r="Q101" t="str">
            <v>LS</v>
          </cell>
          <cell r="R101" t="str">
            <v>LS</v>
          </cell>
          <cell r="S101">
            <v>1318182</v>
          </cell>
          <cell r="U101">
            <v>122575103</v>
          </cell>
        </row>
        <row r="102">
          <cell r="A102" t="str">
            <v>9PPh Pasal 22....</v>
          </cell>
          <cell r="B102">
            <v>79</v>
          </cell>
          <cell r="C102" t="str">
            <v>11-12-2017</v>
          </cell>
          <cell r="D102" t="str">
            <v>4.05</v>
          </cell>
          <cell r="E102" t="str">
            <v>12</v>
          </cell>
          <cell r="F102" t="str">
            <v>02</v>
          </cell>
          <cell r="G102" t="str">
            <v>09</v>
          </cell>
          <cell r="H102" t="str">
            <v>PPh Pasal 22</v>
          </cell>
          <cell r="M102" t="str">
            <v>a</v>
          </cell>
          <cell r="N102" t="str">
            <v>02.09.PPh Pasal 22....</v>
          </cell>
          <cell r="O102" t="str">
            <v>PPh Pasal 22....</v>
          </cell>
          <cell r="P102" t="str">
            <v>Pajak - PPh Pasal 22 - Belanja Modal Pengadaan Telepon - Telepon antar Ruangan/Tempat PABX - Kegiatan Pengadaan Peralatan Gedung Kantor</v>
          </cell>
          <cell r="Q102" t="str">
            <v>LS</v>
          </cell>
          <cell r="R102" t="str">
            <v>LS</v>
          </cell>
          <cell r="S102">
            <v>197727</v>
          </cell>
          <cell r="U102">
            <v>122772830</v>
          </cell>
        </row>
        <row r="103">
          <cell r="A103" t="str">
            <v>20PPN DN ....</v>
          </cell>
          <cell r="B103">
            <v>80</v>
          </cell>
          <cell r="C103" t="str">
            <v>11-12-2017</v>
          </cell>
          <cell r="D103" t="str">
            <v>4.05</v>
          </cell>
          <cell r="E103" t="str">
            <v>12</v>
          </cell>
          <cell r="F103" t="str">
            <v>02</v>
          </cell>
          <cell r="G103" t="str">
            <v>09</v>
          </cell>
          <cell r="H103" t="str">
            <v xml:space="preserve">PPN DN </v>
          </cell>
          <cell r="M103" t="str">
            <v>a</v>
          </cell>
          <cell r="N103" t="str">
            <v>02.09.PPN DN ....</v>
          </cell>
          <cell r="O103" t="str">
            <v>PPN DN ....</v>
          </cell>
          <cell r="P103" t="str">
            <v>Pajak - PPN DN - Belanja Modal Pengadaan Telepon - Telepon antar Ruangan/Tempat PABX - Kegiatan Pengadaan Peralatan Gedung Kantor</v>
          </cell>
          <cell r="Q103" t="str">
            <v>LS</v>
          </cell>
          <cell r="R103" t="str">
            <v>LS</v>
          </cell>
          <cell r="T103">
            <v>1318182</v>
          </cell>
          <cell r="U103">
            <v>121454648</v>
          </cell>
        </row>
        <row r="104">
          <cell r="A104" t="str">
            <v>10PPh Pasal 22....</v>
          </cell>
          <cell r="B104">
            <v>81</v>
          </cell>
          <cell r="C104" t="str">
            <v>11-12-2017</v>
          </cell>
          <cell r="D104" t="str">
            <v>4.05</v>
          </cell>
          <cell r="E104" t="str">
            <v>12</v>
          </cell>
          <cell r="F104" t="str">
            <v>02</v>
          </cell>
          <cell r="G104" t="str">
            <v>09</v>
          </cell>
          <cell r="H104" t="str">
            <v>PPh Pasal 22</v>
          </cell>
          <cell r="M104" t="str">
            <v>a</v>
          </cell>
          <cell r="N104" t="str">
            <v>02.09.PPh Pasal 22....</v>
          </cell>
          <cell r="O104" t="str">
            <v>PPh Pasal 22....</v>
          </cell>
          <cell r="P104" t="str">
            <v>Pajak - PPh Pasal 22 - Belanja Modal Pengadaan Telepon - Telepon antar Ruangan/Tempat PABX - Kegiatan Pengadaan Peralatan Gedung Kantor</v>
          </cell>
          <cell r="Q104" t="str">
            <v>LS</v>
          </cell>
          <cell r="R104" t="str">
            <v>LS</v>
          </cell>
          <cell r="T104">
            <v>197727</v>
          </cell>
          <cell r="U104">
            <v>121256921</v>
          </cell>
        </row>
        <row r="105">
          <cell r="A105" t="str">
            <v>12sp2d LS....</v>
          </cell>
          <cell r="B105">
            <v>82</v>
          </cell>
          <cell r="C105" t="str">
            <v>11-12-2017</v>
          </cell>
          <cell r="D105" t="str">
            <v>4.05</v>
          </cell>
          <cell r="E105" t="str">
            <v>12</v>
          </cell>
          <cell r="F105">
            <v>17</v>
          </cell>
          <cell r="G105">
            <v>17</v>
          </cell>
          <cell r="H105" t="str">
            <v>sp2d LS</v>
          </cell>
          <cell r="M105" t="str">
            <v>s</v>
          </cell>
          <cell r="N105" t="str">
            <v>17.17.sp2d LS....</v>
          </cell>
          <cell r="O105" t="str">
            <v>sp2d LS....</v>
          </cell>
          <cell r="P105" t="str">
            <v>Diterima SP2D LS Nomor : 900/3693/LS/B-4/2017 tanggal 11 Desember 2017 tentang Pembayaran LS Belanja Modal Pengadaan Sound System Portable - Kegiatan Diklat Pimpinan Tingkat IV</v>
          </cell>
          <cell r="Q105" t="str">
            <v>LS</v>
          </cell>
          <cell r="R105" t="str">
            <v>LS</v>
          </cell>
          <cell r="S105">
            <v>7500000</v>
          </cell>
          <cell r="U105">
            <v>128756921</v>
          </cell>
        </row>
        <row r="106">
          <cell r="A106" t="str">
            <v>15.2.3.10.23</v>
          </cell>
          <cell r="B106">
            <v>83</v>
          </cell>
          <cell r="C106" t="str">
            <v>11-12-2017</v>
          </cell>
          <cell r="D106" t="str">
            <v>4.05</v>
          </cell>
          <cell r="E106" t="str">
            <v>12</v>
          </cell>
          <cell r="F106">
            <v>17</v>
          </cell>
          <cell r="G106">
            <v>17</v>
          </cell>
          <cell r="H106" t="str">
            <v>5</v>
          </cell>
          <cell r="I106" t="str">
            <v>2</v>
          </cell>
          <cell r="J106">
            <v>3</v>
          </cell>
          <cell r="K106">
            <v>10</v>
          </cell>
          <cell r="L106">
            <v>23</v>
          </cell>
          <cell r="N106" t="str">
            <v>17.17.5.2.3.10.23</v>
          </cell>
          <cell r="O106" t="str">
            <v>5.2.3.10.23</v>
          </cell>
          <cell r="P106" t="str">
            <v>Belanja Modal Pengadaan Sound System - Kegiatan Diklat Pimpinan Tingkat IV</v>
          </cell>
          <cell r="Q106" t="str">
            <v>LS</v>
          </cell>
          <cell r="R106" t="str">
            <v>LS</v>
          </cell>
          <cell r="T106">
            <v>7500000</v>
          </cell>
          <cell r="U106">
            <v>121256921</v>
          </cell>
        </row>
        <row r="107">
          <cell r="A107" t="str">
            <v>21PPN DN ....</v>
          </cell>
          <cell r="B107">
            <v>84</v>
          </cell>
          <cell r="C107" t="str">
            <v>11-12-2017</v>
          </cell>
          <cell r="D107" t="str">
            <v>4.05</v>
          </cell>
          <cell r="E107" t="str">
            <v>12</v>
          </cell>
          <cell r="F107">
            <v>17</v>
          </cell>
          <cell r="G107">
            <v>17</v>
          </cell>
          <cell r="H107" t="str">
            <v xml:space="preserve">PPN DN </v>
          </cell>
          <cell r="M107" t="str">
            <v>a</v>
          </cell>
          <cell r="N107" t="str">
            <v>17.17.PPN DN ....</v>
          </cell>
          <cell r="O107" t="str">
            <v>PPN DN ....</v>
          </cell>
          <cell r="P107" t="str">
            <v>Pajak - PPN DN - Belanja Modal Pengadaan Sound System - Kegiatan Diklat Pimpinan Tingkat IV</v>
          </cell>
          <cell r="Q107" t="str">
            <v>LS</v>
          </cell>
          <cell r="R107" t="str">
            <v>LS</v>
          </cell>
          <cell r="S107">
            <v>681818</v>
          </cell>
          <cell r="U107">
            <v>121938739</v>
          </cell>
        </row>
        <row r="108">
          <cell r="A108" t="str">
            <v>11PPh Pasal 22....</v>
          </cell>
          <cell r="B108">
            <v>85</v>
          </cell>
          <cell r="C108" t="str">
            <v>11-12-2017</v>
          </cell>
          <cell r="D108" t="str">
            <v>4.05</v>
          </cell>
          <cell r="E108" t="str">
            <v>12</v>
          </cell>
          <cell r="F108">
            <v>17</v>
          </cell>
          <cell r="G108">
            <v>17</v>
          </cell>
          <cell r="H108" t="str">
            <v>PPh Pasal 22</v>
          </cell>
          <cell r="M108" t="str">
            <v>a</v>
          </cell>
          <cell r="N108" t="str">
            <v>17.17.PPh Pasal 22....</v>
          </cell>
          <cell r="O108" t="str">
            <v>PPh Pasal 22....</v>
          </cell>
          <cell r="P108" t="str">
            <v>Pajak - PPh Pasal 22 - Belanja Modal Pengadaan Sound System - Kegiatan Diklat Pimpinan Tingkat IV</v>
          </cell>
          <cell r="Q108" t="str">
            <v>LS</v>
          </cell>
          <cell r="R108" t="str">
            <v>LS</v>
          </cell>
          <cell r="S108">
            <v>102273</v>
          </cell>
          <cell r="U108">
            <v>122041012</v>
          </cell>
        </row>
        <row r="109">
          <cell r="A109" t="str">
            <v>22PPN DN ....</v>
          </cell>
          <cell r="B109">
            <v>86</v>
          </cell>
          <cell r="C109" t="str">
            <v>11-12-2017</v>
          </cell>
          <cell r="D109" t="str">
            <v>4.05</v>
          </cell>
          <cell r="E109" t="str">
            <v>12</v>
          </cell>
          <cell r="F109">
            <v>17</v>
          </cell>
          <cell r="G109">
            <v>17</v>
          </cell>
          <cell r="H109" t="str">
            <v xml:space="preserve">PPN DN </v>
          </cell>
          <cell r="M109" t="str">
            <v>a</v>
          </cell>
          <cell r="N109" t="str">
            <v>17.17.PPN DN ....</v>
          </cell>
          <cell r="O109" t="str">
            <v>PPN DN ....</v>
          </cell>
          <cell r="P109" t="str">
            <v>Pajak - PPN DN - Belanja Modal Pengadaan Sound System - Kegiatan Diklat Pimpinan Tingkat IV</v>
          </cell>
          <cell r="Q109" t="str">
            <v>LS</v>
          </cell>
          <cell r="R109" t="str">
            <v>LS</v>
          </cell>
          <cell r="T109">
            <v>681818</v>
          </cell>
          <cell r="U109">
            <v>121359194</v>
          </cell>
        </row>
        <row r="110">
          <cell r="A110" t="str">
            <v>12PPh Pasal 22....</v>
          </cell>
          <cell r="B110">
            <v>87</v>
          </cell>
          <cell r="C110" t="str">
            <v>11-12-2017</v>
          </cell>
          <cell r="D110" t="str">
            <v>4.05</v>
          </cell>
          <cell r="E110" t="str">
            <v>12</v>
          </cell>
          <cell r="F110">
            <v>17</v>
          </cell>
          <cell r="G110">
            <v>17</v>
          </cell>
          <cell r="H110" t="str">
            <v>PPh Pasal 22</v>
          </cell>
          <cell r="M110" t="str">
            <v>a</v>
          </cell>
          <cell r="N110" t="str">
            <v>17.17.PPh Pasal 22....</v>
          </cell>
          <cell r="O110" t="str">
            <v>PPh Pasal 22....</v>
          </cell>
          <cell r="P110" t="str">
            <v>Pajak - PPh Pasal 22 - Belanja Modal Pengadaan Sound System - Kegiatan Diklat Pimpinan Tingkat IV</v>
          </cell>
          <cell r="Q110" t="str">
            <v>LS</v>
          </cell>
          <cell r="R110" t="str">
            <v>LS</v>
          </cell>
          <cell r="T110">
            <v>102273</v>
          </cell>
          <cell r="U110">
            <v>121256921</v>
          </cell>
        </row>
        <row r="111">
          <cell r="A111" t="str">
            <v>75.2.2.03.05</v>
          </cell>
          <cell r="B111">
            <v>88</v>
          </cell>
          <cell r="C111" t="str">
            <v>11-12-2017</v>
          </cell>
          <cell r="D111" t="str">
            <v>1.20</v>
          </cell>
          <cell r="E111">
            <v>12</v>
          </cell>
          <cell r="F111" t="str">
            <v>01</v>
          </cell>
          <cell r="G111" t="str">
            <v>15</v>
          </cell>
          <cell r="H111" t="str">
            <v>5</v>
          </cell>
          <cell r="I111" t="str">
            <v>2</v>
          </cell>
          <cell r="J111" t="str">
            <v>2</v>
          </cell>
          <cell r="K111" t="str">
            <v>03</v>
          </cell>
          <cell r="L111" t="str">
            <v>05</v>
          </cell>
          <cell r="N111" t="str">
            <v>01.15.5.2.2.03.05</v>
          </cell>
          <cell r="O111" t="str">
            <v>5.2.2.03.05</v>
          </cell>
          <cell r="P111" t="str">
            <v>Belanja Surat Kabar/Majalah - Bulan November 2017 - Radar Metro  - Kegiatan Penyediaan Bahan Bacaan dan Peraturan Perundang-undangan</v>
          </cell>
          <cell r="Q111" t="str">
            <v>UP/GU/TU</v>
          </cell>
          <cell r="R111" t="str">
            <v>GU</v>
          </cell>
          <cell r="T111">
            <v>85000</v>
          </cell>
          <cell r="U111">
            <v>121171921</v>
          </cell>
        </row>
        <row r="112">
          <cell r="A112" t="str">
            <v>1sp2d gu....</v>
          </cell>
          <cell r="B112">
            <v>89</v>
          </cell>
          <cell r="C112" t="str">
            <v>12-12-2017</v>
          </cell>
          <cell r="H112" t="str">
            <v>sp2d gu</v>
          </cell>
          <cell r="M112" t="str">
            <v>s</v>
          </cell>
          <cell r="N112" t="str">
            <v>..sp2d gu....</v>
          </cell>
          <cell r="O112" t="str">
            <v>sp2d gu....</v>
          </cell>
          <cell r="P112" t="str">
            <v>Diterima SP2D Ganti Uang Nomor : 900/3728/GU/B-4/2017 tanggal 12 Desember 2017 perihal Pengajuan Ganti Uang VI</v>
          </cell>
          <cell r="S112">
            <v>429102114</v>
          </cell>
          <cell r="U112">
            <v>550274035</v>
          </cell>
        </row>
        <row r="113">
          <cell r="A113" t="str">
            <v>13sp2d ls....</v>
          </cell>
          <cell r="B113">
            <v>90</v>
          </cell>
          <cell r="C113" t="str">
            <v>13-12-2017</v>
          </cell>
          <cell r="D113" t="str">
            <v>4.05</v>
          </cell>
          <cell r="E113" t="str">
            <v>12</v>
          </cell>
          <cell r="F113">
            <v>17</v>
          </cell>
          <cell r="G113" t="str">
            <v>61</v>
          </cell>
          <cell r="H113" t="str">
            <v>sp2d ls</v>
          </cell>
          <cell r="M113" t="str">
            <v>s</v>
          </cell>
          <cell r="N113" t="str">
            <v>17.61.sp2d ls....</v>
          </cell>
          <cell r="O113" t="str">
            <v>sp2d ls....</v>
          </cell>
          <cell r="P113" t="str">
            <v>Diterima SP2D Langsung Nomor : 900/3876/LS/B-4/2017 tanggal 13 Desember 2017 perihal Belanja Makanan dan Minuman Kegiatan Sosialisasi Manajemen Stres</v>
          </cell>
          <cell r="Q113" t="str">
            <v>LS</v>
          </cell>
          <cell r="R113" t="str">
            <v>LS</v>
          </cell>
          <cell r="S113">
            <v>11062000</v>
          </cell>
          <cell r="U113">
            <v>561336035</v>
          </cell>
        </row>
        <row r="114">
          <cell r="A114" t="str">
            <v>25.2.2.11.04</v>
          </cell>
          <cell r="B114">
            <v>91</v>
          </cell>
          <cell r="C114" t="str">
            <v>13-12-2017</v>
          </cell>
          <cell r="D114" t="str">
            <v>4.05</v>
          </cell>
          <cell r="E114" t="str">
            <v>12</v>
          </cell>
          <cell r="F114">
            <v>17</v>
          </cell>
          <cell r="G114" t="str">
            <v>61</v>
          </cell>
          <cell r="H114" t="str">
            <v>5</v>
          </cell>
          <cell r="I114" t="str">
            <v>2</v>
          </cell>
          <cell r="J114" t="str">
            <v>2</v>
          </cell>
          <cell r="K114">
            <v>11</v>
          </cell>
          <cell r="L114" t="str">
            <v>04</v>
          </cell>
          <cell r="N114" t="str">
            <v>17.61.5.2.2.11.04</v>
          </cell>
          <cell r="O114" t="str">
            <v>5.2.2.11.04</v>
          </cell>
          <cell r="P114" t="str">
            <v>Belanja Makanan dan Minuman  Kegiatan  - Kegiatan Sosialisasi Manajemen Stres</v>
          </cell>
          <cell r="Q114" t="str">
            <v>LS</v>
          </cell>
          <cell r="R114" t="str">
            <v>LS</v>
          </cell>
          <cell r="T114">
            <v>11062000</v>
          </cell>
          <cell r="U114">
            <v>550274035</v>
          </cell>
        </row>
        <row r="115">
          <cell r="A115" t="str">
            <v>11PPh Pasal 23....</v>
          </cell>
          <cell r="B115">
            <v>92</v>
          </cell>
          <cell r="C115" t="str">
            <v>13-12-2017</v>
          </cell>
          <cell r="D115" t="str">
            <v>4.05</v>
          </cell>
          <cell r="E115" t="str">
            <v>12</v>
          </cell>
          <cell r="F115">
            <v>17</v>
          </cell>
          <cell r="G115" t="str">
            <v>61</v>
          </cell>
          <cell r="H115" t="str">
            <v>PPh Pasal 23</v>
          </cell>
          <cell r="M115" t="str">
            <v>a</v>
          </cell>
          <cell r="N115" t="str">
            <v>17.61.PPh Pasal 23....</v>
          </cell>
          <cell r="O115" t="str">
            <v>PPh Pasal 23....</v>
          </cell>
          <cell r="P115" t="str">
            <v>Pajak - PPh Pasal 23 - Belanja Makanan dan Minuman  Kegiatan  - Kegiatan Sosialisasi Manajemen Stres</v>
          </cell>
          <cell r="Q115" t="str">
            <v>LS</v>
          </cell>
          <cell r="R115" t="str">
            <v>LS</v>
          </cell>
          <cell r="S115">
            <v>221240</v>
          </cell>
          <cell r="U115">
            <v>550495275</v>
          </cell>
        </row>
        <row r="116">
          <cell r="A116" t="str">
            <v>12PPh Pasal 23....</v>
          </cell>
          <cell r="B116">
            <v>93</v>
          </cell>
          <cell r="C116" t="str">
            <v>13-12-2017</v>
          </cell>
          <cell r="D116" t="str">
            <v>4.05</v>
          </cell>
          <cell r="E116" t="str">
            <v>12</v>
          </cell>
          <cell r="F116">
            <v>17</v>
          </cell>
          <cell r="G116" t="str">
            <v>61</v>
          </cell>
          <cell r="H116" t="str">
            <v>PPh Pasal 23</v>
          </cell>
          <cell r="M116" t="str">
            <v>a</v>
          </cell>
          <cell r="N116" t="str">
            <v>17.61.PPh Pasal 23....</v>
          </cell>
          <cell r="O116" t="str">
            <v>PPh Pasal 23....</v>
          </cell>
          <cell r="P116" t="str">
            <v>Pajak - PPh Pasal 23 - Belanja Makanan dan Minuman  Kegiatan  - Kegiatan Sosialisasi Manajemen Stres</v>
          </cell>
          <cell r="Q116" t="str">
            <v>LS</v>
          </cell>
          <cell r="R116" t="str">
            <v>LS</v>
          </cell>
          <cell r="T116">
            <v>221240</v>
          </cell>
          <cell r="U116">
            <v>550274035</v>
          </cell>
        </row>
        <row r="117">
          <cell r="A117" t="str">
            <v>14sp2d ls....</v>
          </cell>
          <cell r="B117">
            <v>94</v>
          </cell>
          <cell r="C117" t="str">
            <v>13-12-2017</v>
          </cell>
          <cell r="D117" t="str">
            <v>4.05</v>
          </cell>
          <cell r="E117" t="str">
            <v>12</v>
          </cell>
          <cell r="F117">
            <v>17</v>
          </cell>
          <cell r="G117" t="str">
            <v>61</v>
          </cell>
          <cell r="H117" t="str">
            <v>sp2d ls</v>
          </cell>
          <cell r="M117" t="str">
            <v>s</v>
          </cell>
          <cell r="N117" t="str">
            <v>17.61.sp2d ls....</v>
          </cell>
          <cell r="O117" t="str">
            <v>sp2d ls....</v>
          </cell>
          <cell r="P117" t="str">
            <v>Diterima SP2D Langsung Nomor : 900/3877/LS/B-4/2017 tanggal 13 Desember 2017 perihal Belanja Pakaian Olahraga (Peserta dan Panitia) Kegiatan Sosialisasi Manajemen Stress</v>
          </cell>
          <cell r="Q117" t="str">
            <v>LS</v>
          </cell>
          <cell r="R117" t="str">
            <v>LS</v>
          </cell>
          <cell r="S117">
            <v>17760000</v>
          </cell>
          <cell r="U117">
            <v>568034035</v>
          </cell>
        </row>
        <row r="118">
          <cell r="A118" t="str">
            <v>25.2.2.14.04</v>
          </cell>
          <cell r="B118">
            <v>95</v>
          </cell>
          <cell r="C118" t="str">
            <v>13-12-2017</v>
          </cell>
          <cell r="D118" t="str">
            <v>4.05</v>
          </cell>
          <cell r="E118" t="str">
            <v>12</v>
          </cell>
          <cell r="F118">
            <v>17</v>
          </cell>
          <cell r="G118" t="str">
            <v>61</v>
          </cell>
          <cell r="H118" t="str">
            <v>5</v>
          </cell>
          <cell r="I118" t="str">
            <v>2</v>
          </cell>
          <cell r="J118" t="str">
            <v>2</v>
          </cell>
          <cell r="K118">
            <v>14</v>
          </cell>
          <cell r="L118" t="str">
            <v>04</v>
          </cell>
          <cell r="N118" t="str">
            <v>17.61.5.2.2.14.04</v>
          </cell>
          <cell r="O118" t="str">
            <v>5.2.2.14.04</v>
          </cell>
          <cell r="P118" t="str">
            <v>Belanja Pakaian Olahraga - Pakaian Olah Raga Peserta dan Panitia - Kegiatan Sosialisasi Manajemen Stress</v>
          </cell>
          <cell r="Q118" t="str">
            <v>LS</v>
          </cell>
          <cell r="R118" t="str">
            <v>LS</v>
          </cell>
          <cell r="T118">
            <v>17760000</v>
          </cell>
          <cell r="U118">
            <v>550274035</v>
          </cell>
        </row>
        <row r="119">
          <cell r="A119" t="str">
            <v>23PPN DN ....</v>
          </cell>
          <cell r="B119">
            <v>96</v>
          </cell>
          <cell r="C119" t="str">
            <v>13-12-2017</v>
          </cell>
          <cell r="D119" t="str">
            <v>4.05</v>
          </cell>
          <cell r="E119" t="str">
            <v>12</v>
          </cell>
          <cell r="F119">
            <v>17</v>
          </cell>
          <cell r="G119" t="str">
            <v>61</v>
          </cell>
          <cell r="H119" t="str">
            <v xml:space="preserve">PPN DN </v>
          </cell>
          <cell r="M119" t="str">
            <v>a</v>
          </cell>
          <cell r="N119" t="str">
            <v>17.61.PPN DN ....</v>
          </cell>
          <cell r="O119" t="str">
            <v>PPN DN ....</v>
          </cell>
          <cell r="P119" t="str">
            <v>Pajak - PPN DN - Belanja Pakaian Olahraga - Pakaian Olah Raga Peserta dan Panitia - Kegiatan Sosialisasi Manajemen Stress</v>
          </cell>
          <cell r="Q119" t="str">
            <v>LS</v>
          </cell>
          <cell r="R119" t="str">
            <v>LS</v>
          </cell>
          <cell r="S119">
            <v>1614545</v>
          </cell>
          <cell r="U119">
            <v>551888580</v>
          </cell>
        </row>
        <row r="120">
          <cell r="A120" t="str">
            <v>13PPh Pasal 23....</v>
          </cell>
          <cell r="B120">
            <v>97</v>
          </cell>
          <cell r="C120" t="str">
            <v>13-12-2017</v>
          </cell>
          <cell r="D120" t="str">
            <v>4.05</v>
          </cell>
          <cell r="E120" t="str">
            <v>12</v>
          </cell>
          <cell r="F120">
            <v>17</v>
          </cell>
          <cell r="G120" t="str">
            <v>61</v>
          </cell>
          <cell r="H120" t="str">
            <v>PPh Pasal 23</v>
          </cell>
          <cell r="M120" t="str">
            <v>a</v>
          </cell>
          <cell r="N120" t="str">
            <v>17.61.PPh Pasal 23....</v>
          </cell>
          <cell r="O120" t="str">
            <v>PPh Pasal 23....</v>
          </cell>
          <cell r="P120" t="str">
            <v>Pajak - PPh Pasal 23 - Belanja Pakaian Olahraga - Pakaian Olah Raga Peserta dan Panitia - Kegiatan Sosialisasi Manajemen Stress</v>
          </cell>
          <cell r="Q120" t="str">
            <v>LS</v>
          </cell>
          <cell r="R120" t="str">
            <v>LS</v>
          </cell>
          <cell r="S120">
            <v>322909</v>
          </cell>
          <cell r="U120">
            <v>552211489</v>
          </cell>
        </row>
        <row r="121">
          <cell r="A121" t="str">
            <v>24PPN DN ....</v>
          </cell>
          <cell r="B121">
            <v>98</v>
          </cell>
          <cell r="C121" t="str">
            <v>13-12-2017</v>
          </cell>
          <cell r="D121" t="str">
            <v>4.05</v>
          </cell>
          <cell r="E121" t="str">
            <v>12</v>
          </cell>
          <cell r="F121">
            <v>17</v>
          </cell>
          <cell r="G121" t="str">
            <v>61</v>
          </cell>
          <cell r="H121" t="str">
            <v xml:space="preserve">PPN DN </v>
          </cell>
          <cell r="M121" t="str">
            <v>a</v>
          </cell>
          <cell r="N121" t="str">
            <v>17.61.PPN DN ....</v>
          </cell>
          <cell r="O121" t="str">
            <v>PPN DN ....</v>
          </cell>
          <cell r="P121" t="str">
            <v>Pajak - PPN DN - Belanja Pakaian Olahraga - Pakaian Olah Raga Peserta dan Panitia - Kegiatan Sosialisasi Manajemen Stress</v>
          </cell>
          <cell r="Q121" t="str">
            <v>LS</v>
          </cell>
          <cell r="R121" t="str">
            <v>LS</v>
          </cell>
          <cell r="T121">
            <v>1614545</v>
          </cell>
          <cell r="U121">
            <v>550596944</v>
          </cell>
        </row>
        <row r="122">
          <cell r="A122" t="str">
            <v>14PPh Pasal 23....</v>
          </cell>
          <cell r="B122">
            <v>99</v>
          </cell>
          <cell r="C122" t="str">
            <v>13-12-2017</v>
          </cell>
          <cell r="D122" t="str">
            <v>4.05</v>
          </cell>
          <cell r="E122" t="str">
            <v>12</v>
          </cell>
          <cell r="F122">
            <v>17</v>
          </cell>
          <cell r="G122" t="str">
            <v>61</v>
          </cell>
          <cell r="H122" t="str">
            <v>PPh Pasal 23</v>
          </cell>
          <cell r="M122" t="str">
            <v>a</v>
          </cell>
          <cell r="N122" t="str">
            <v>17.61.PPh Pasal 23....</v>
          </cell>
          <cell r="O122" t="str">
            <v>PPh Pasal 23....</v>
          </cell>
          <cell r="P122" t="str">
            <v>Pajak - PPh Pasal 23 - Belanja Pakaian Olahraga - Pakaian Olah Raga Peserta dan Panitia - Kegiatan Sosialisasi Manajemen Stress</v>
          </cell>
          <cell r="Q122" t="str">
            <v>LS</v>
          </cell>
          <cell r="R122" t="str">
            <v>LS</v>
          </cell>
          <cell r="T122">
            <v>322909</v>
          </cell>
          <cell r="U122">
            <v>550274035</v>
          </cell>
        </row>
        <row r="123">
          <cell r="A123" t="str">
            <v>15sp2d ls....</v>
          </cell>
          <cell r="B123">
            <v>100</v>
          </cell>
          <cell r="C123" t="str">
            <v>13-12-2017</v>
          </cell>
          <cell r="D123" t="str">
            <v>4.05</v>
          </cell>
          <cell r="E123" t="str">
            <v>12</v>
          </cell>
          <cell r="F123">
            <v>17</v>
          </cell>
          <cell r="G123" t="str">
            <v>61</v>
          </cell>
          <cell r="H123" t="str">
            <v>sp2d ls</v>
          </cell>
          <cell r="M123" t="str">
            <v>s</v>
          </cell>
          <cell r="N123" t="str">
            <v>17.61.sp2d ls....</v>
          </cell>
          <cell r="O123" t="str">
            <v>sp2d ls....</v>
          </cell>
          <cell r="P123" t="str">
            <v>Diterima SP2D Langsung Nomor : 900/3878/LS/B-4/2017 tanggal 13 Desember 2017 perihal Belanja Sewa Gedung/Kantor/Tempat Kegiatan Sosialisasi Manajemen Stress</v>
          </cell>
          <cell r="Q123" t="str">
            <v>LS</v>
          </cell>
          <cell r="R123" t="str">
            <v>LS</v>
          </cell>
          <cell r="S123">
            <v>11500000</v>
          </cell>
          <cell r="U123">
            <v>561774035</v>
          </cell>
        </row>
        <row r="124">
          <cell r="A124" t="str">
            <v>25.2.2.07.02</v>
          </cell>
          <cell r="B124">
            <v>101</v>
          </cell>
          <cell r="C124" t="str">
            <v>13-12-2017</v>
          </cell>
          <cell r="D124" t="str">
            <v>4.05</v>
          </cell>
          <cell r="E124" t="str">
            <v>12</v>
          </cell>
          <cell r="F124">
            <v>17</v>
          </cell>
          <cell r="G124" t="str">
            <v>61</v>
          </cell>
          <cell r="H124" t="str">
            <v>5</v>
          </cell>
          <cell r="I124" t="str">
            <v>2</v>
          </cell>
          <cell r="J124" t="str">
            <v>2</v>
          </cell>
          <cell r="K124" t="str">
            <v>07</v>
          </cell>
          <cell r="L124" t="str">
            <v>02</v>
          </cell>
          <cell r="N124" t="str">
            <v>17.61.5.2.2.07.02</v>
          </cell>
          <cell r="O124" t="str">
            <v>5.2.2.07.02</v>
          </cell>
          <cell r="P124" t="str">
            <v>Belanja Sewa Gedung/Kantor/Tempat - Kegiatan Sosialisasi Manajemen Stress</v>
          </cell>
          <cell r="Q124" t="str">
            <v>LS</v>
          </cell>
          <cell r="R124" t="str">
            <v>LS</v>
          </cell>
          <cell r="T124">
            <v>11500000</v>
          </cell>
          <cell r="U124">
            <v>550274035</v>
          </cell>
        </row>
        <row r="125">
          <cell r="A125" t="str">
            <v>25PPN DN ....</v>
          </cell>
          <cell r="B125">
            <v>102</v>
          </cell>
          <cell r="C125" t="str">
            <v>13-12-2017</v>
          </cell>
          <cell r="D125" t="str">
            <v>4.05</v>
          </cell>
          <cell r="E125" t="str">
            <v>12</v>
          </cell>
          <cell r="F125">
            <v>17</v>
          </cell>
          <cell r="G125" t="str">
            <v>61</v>
          </cell>
          <cell r="H125" t="str">
            <v xml:space="preserve">PPN DN </v>
          </cell>
          <cell r="M125" t="str">
            <v>a</v>
          </cell>
          <cell r="N125" t="str">
            <v>17.61.PPN DN ....</v>
          </cell>
          <cell r="O125" t="str">
            <v>PPN DN ....</v>
          </cell>
          <cell r="P125" t="str">
            <v>Pajak - PPN DN - Belanja Sewa Gedung/Kantor/Tempat - Kegiatan Sosialisasi Manajemen Stress</v>
          </cell>
          <cell r="Q125" t="str">
            <v>LS</v>
          </cell>
          <cell r="R125" t="str">
            <v>LS</v>
          </cell>
          <cell r="S125">
            <v>1045455</v>
          </cell>
          <cell r="U125">
            <v>551319490</v>
          </cell>
        </row>
        <row r="126">
          <cell r="A126" t="str">
            <v>3PPh Pasal 4 (2)....</v>
          </cell>
          <cell r="B126">
            <v>103</v>
          </cell>
          <cell r="C126" t="str">
            <v>13-12-2017</v>
          </cell>
          <cell r="D126" t="str">
            <v>4.05</v>
          </cell>
          <cell r="E126" t="str">
            <v>12</v>
          </cell>
          <cell r="F126">
            <v>17</v>
          </cell>
          <cell r="G126" t="str">
            <v>61</v>
          </cell>
          <cell r="H126" t="str">
            <v>PPh Pasal 4 (2)</v>
          </cell>
          <cell r="M126" t="str">
            <v>a</v>
          </cell>
          <cell r="N126" t="str">
            <v>17.61.PPh Pasal 4 (2)....</v>
          </cell>
          <cell r="O126" t="str">
            <v>PPh Pasal 4 (2)....</v>
          </cell>
          <cell r="P126" t="str">
            <v>Pajak - PPh  Final Pasal 4 (2) - Belanja Sewa Gedung/Kantor/Tempat - Kegiatan Sosialisasi Manajemen Stress</v>
          </cell>
          <cell r="Q126" t="str">
            <v>LS</v>
          </cell>
          <cell r="R126" t="str">
            <v>LS</v>
          </cell>
          <cell r="S126">
            <v>1045455</v>
          </cell>
          <cell r="U126">
            <v>552364945</v>
          </cell>
        </row>
        <row r="127">
          <cell r="A127" t="str">
            <v>26PPN DN ....</v>
          </cell>
          <cell r="B127">
            <v>104</v>
          </cell>
          <cell r="C127" t="str">
            <v>13-12-2017</v>
          </cell>
          <cell r="D127" t="str">
            <v>4.05</v>
          </cell>
          <cell r="E127" t="str">
            <v>12</v>
          </cell>
          <cell r="F127">
            <v>17</v>
          </cell>
          <cell r="G127" t="str">
            <v>61</v>
          </cell>
          <cell r="H127" t="str">
            <v xml:space="preserve">PPN DN </v>
          </cell>
          <cell r="M127" t="str">
            <v>a</v>
          </cell>
          <cell r="N127" t="str">
            <v>17.61.PPN DN ....</v>
          </cell>
          <cell r="O127" t="str">
            <v>PPN DN ....</v>
          </cell>
          <cell r="P127" t="str">
            <v>Pajak - PPN DN - Belanja Sewa Gedung/Kantor/Tempat - Kegiatan Sosialisasi Manajemen Stress</v>
          </cell>
          <cell r="Q127" t="str">
            <v>LS</v>
          </cell>
          <cell r="R127" t="str">
            <v>LS</v>
          </cell>
          <cell r="T127">
            <v>1045455</v>
          </cell>
          <cell r="U127">
            <v>551319490</v>
          </cell>
        </row>
        <row r="128">
          <cell r="A128" t="str">
            <v>4PPh Pasal 4 (2)....</v>
          </cell>
          <cell r="B128">
            <v>105</v>
          </cell>
          <cell r="C128" t="str">
            <v>13-12-2017</v>
          </cell>
          <cell r="D128" t="str">
            <v>4.05</v>
          </cell>
          <cell r="E128" t="str">
            <v>12</v>
          </cell>
          <cell r="F128">
            <v>17</v>
          </cell>
          <cell r="G128" t="str">
            <v>61</v>
          </cell>
          <cell r="H128" t="str">
            <v>PPh Pasal 4 (2)</v>
          </cell>
          <cell r="M128" t="str">
            <v>a</v>
          </cell>
          <cell r="N128" t="str">
            <v>17.61.PPh Pasal 4 (2)....</v>
          </cell>
          <cell r="O128" t="str">
            <v>PPh Pasal 4 (2)....</v>
          </cell>
          <cell r="P128" t="str">
            <v>Pajak - PPh  Final Pasal 4 (2) - Belanja Sewa Gedung/Kantor/Tempat - Kegiatan Sosialisasi Manajemen Stress</v>
          </cell>
          <cell r="Q128" t="str">
            <v>LS</v>
          </cell>
          <cell r="R128" t="str">
            <v>LS</v>
          </cell>
          <cell r="T128">
            <v>1045455</v>
          </cell>
          <cell r="U128">
            <v>550274035</v>
          </cell>
        </row>
        <row r="129">
          <cell r="A129" t="str">
            <v>1PPh Pasal 21 ....</v>
          </cell>
          <cell r="B129">
            <v>106</v>
          </cell>
          <cell r="C129" t="str">
            <v>13-12-2017</v>
          </cell>
          <cell r="D129" t="str">
            <v>4.05</v>
          </cell>
          <cell r="E129" t="str">
            <v>12</v>
          </cell>
          <cell r="F129">
            <v>17</v>
          </cell>
          <cell r="G129">
            <v>20</v>
          </cell>
          <cell r="H129" t="str">
            <v xml:space="preserve">PPh Pasal 21 </v>
          </cell>
          <cell r="M129" t="str">
            <v>a</v>
          </cell>
          <cell r="N129" t="str">
            <v>17.20.PPh Pasal 21 ....</v>
          </cell>
          <cell r="O129" t="str">
            <v>PPh Pasal 21 ....</v>
          </cell>
          <cell r="P129" t="str">
            <v>Pajak - PPh Pasal 21 - Honorarium Pelaksana Kegiatan - PPTK dan BPP - Bulan Juni s/d November 2017 -  Kegiatan Diklat Manajemen Pelayanan Barang dan Jasa</v>
          </cell>
          <cell r="Q129" t="str">
            <v>UP/GU/TU</v>
          </cell>
          <cell r="R129" t="str">
            <v>PJK NOV</v>
          </cell>
          <cell r="T129">
            <v>105000</v>
          </cell>
          <cell r="U129">
            <v>550169035</v>
          </cell>
        </row>
        <row r="130">
          <cell r="A130" t="str">
            <v>3PPh Pasal 21....</v>
          </cell>
          <cell r="B130">
            <v>107</v>
          </cell>
          <cell r="C130" t="str">
            <v>13-12-2017</v>
          </cell>
          <cell r="D130" t="str">
            <v>4.05</v>
          </cell>
          <cell r="E130" t="str">
            <v>12</v>
          </cell>
          <cell r="F130">
            <v>17</v>
          </cell>
          <cell r="G130" t="str">
            <v>06</v>
          </cell>
          <cell r="H130" t="str">
            <v>PPh Pasal 21</v>
          </cell>
          <cell r="M130" t="str">
            <v>a</v>
          </cell>
          <cell r="N130" t="str">
            <v>17.06.PPh Pasal 21....</v>
          </cell>
          <cell r="O130" t="str">
            <v>PPh Pasal 21....</v>
          </cell>
          <cell r="P130" t="str">
            <v>Pajak - PPh Pasal 21 - Uang Lembur PNS - An. Alek Destrio, S.IP, M.M. Dkk - Tanggal 18 Oktober 2017 - Kegiatan Penyusunan Instrumen Analisis Jabatan PNS</v>
          </cell>
          <cell r="Q130" t="str">
            <v>UP/GU/TU</v>
          </cell>
          <cell r="R130" t="str">
            <v>PJK NOV</v>
          </cell>
          <cell r="T130">
            <v>18900</v>
          </cell>
          <cell r="U130">
            <v>550150135</v>
          </cell>
        </row>
        <row r="131">
          <cell r="A131" t="str">
            <v>4PPh Pasal 21....</v>
          </cell>
          <cell r="B131">
            <v>108</v>
          </cell>
          <cell r="C131" t="str">
            <v>13-12-2017</v>
          </cell>
          <cell r="D131" t="str">
            <v>4.05</v>
          </cell>
          <cell r="E131" t="str">
            <v>12</v>
          </cell>
          <cell r="F131">
            <v>17</v>
          </cell>
          <cell r="G131" t="str">
            <v>06</v>
          </cell>
          <cell r="H131" t="str">
            <v>PPh Pasal 21</v>
          </cell>
          <cell r="M131" t="str">
            <v>a</v>
          </cell>
          <cell r="N131" t="str">
            <v>17.06.PPh Pasal 21....</v>
          </cell>
          <cell r="O131" t="str">
            <v>PPh Pasal 21....</v>
          </cell>
          <cell r="P131" t="str">
            <v>Pajak - PPh Pasal 21 - Uang Lembur PNS - An. Alek Destrio, S.IP, M.M. Dkk - Tanggal 25 Oktober 2017 - Kegiatan Penyusunan Instrumen Analisis Jabatan PNS</v>
          </cell>
          <cell r="Q131" t="str">
            <v>UP/GU/TU</v>
          </cell>
          <cell r="R131" t="str">
            <v>PJK NOV</v>
          </cell>
          <cell r="T131">
            <v>27000</v>
          </cell>
          <cell r="U131">
            <v>550123135</v>
          </cell>
        </row>
        <row r="132">
          <cell r="A132" t="str">
            <v>27PPN DN ....</v>
          </cell>
          <cell r="B132">
            <v>109</v>
          </cell>
          <cell r="C132" t="str">
            <v>13-12-2017</v>
          </cell>
          <cell r="D132" t="str">
            <v>4.05</v>
          </cell>
          <cell r="E132" t="str">
            <v>12</v>
          </cell>
          <cell r="F132">
            <v>17</v>
          </cell>
          <cell r="G132" t="str">
            <v>06</v>
          </cell>
          <cell r="H132" t="str">
            <v xml:space="preserve">PPN DN </v>
          </cell>
          <cell r="M132" t="str">
            <v>a</v>
          </cell>
          <cell r="N132" t="str">
            <v>17.06.PPN DN ....</v>
          </cell>
          <cell r="O132" t="str">
            <v>PPN DN ....</v>
          </cell>
          <cell r="P132" t="str">
            <v>Pajak - PPN DN - Belanja Alat Tulis Kantor - Bulan Agustus 2017 - Kegiatan Penyusunan Instrumen Analisis Jabatan PNS</v>
          </cell>
          <cell r="Q132" t="str">
            <v>UP/GU/TU</v>
          </cell>
          <cell r="R132" t="str">
            <v>PJK NOV</v>
          </cell>
          <cell r="T132">
            <v>255455</v>
          </cell>
          <cell r="U132">
            <v>549867680</v>
          </cell>
        </row>
        <row r="133">
          <cell r="A133" t="str">
            <v>13PPh Pasal 22....</v>
          </cell>
          <cell r="B133">
            <v>110</v>
          </cell>
          <cell r="C133" t="str">
            <v>13-12-2017</v>
          </cell>
          <cell r="D133" t="str">
            <v>4.05</v>
          </cell>
          <cell r="E133" t="str">
            <v>12</v>
          </cell>
          <cell r="F133">
            <v>17</v>
          </cell>
          <cell r="G133" t="str">
            <v>06</v>
          </cell>
          <cell r="H133" t="str">
            <v>PPh Pasal 22</v>
          </cell>
          <cell r="M133" t="str">
            <v>a</v>
          </cell>
          <cell r="N133" t="str">
            <v>17.06.PPh Pasal 22....</v>
          </cell>
          <cell r="O133" t="str">
            <v>PPh Pasal 22....</v>
          </cell>
          <cell r="P133" t="str">
            <v>Pajak - PPh Pasal 22 - Belanja Alat Tulis Kantor - Bulan Agustus 2017 - Kegiatan Penyusunan Instrumen Analisis Jabatan PNS</v>
          </cell>
          <cell r="Q133" t="str">
            <v>UP/GU/TU</v>
          </cell>
          <cell r="R133" t="str">
            <v>PJK NOV</v>
          </cell>
          <cell r="T133">
            <v>38318</v>
          </cell>
          <cell r="U133">
            <v>549829362</v>
          </cell>
        </row>
        <row r="134">
          <cell r="A134" t="str">
            <v>28PPN DN ....</v>
          </cell>
          <cell r="B134">
            <v>111</v>
          </cell>
          <cell r="C134" t="str">
            <v>13-12-2017</v>
          </cell>
          <cell r="D134" t="str">
            <v>4.05</v>
          </cell>
          <cell r="E134" t="str">
            <v>12</v>
          </cell>
          <cell r="F134">
            <v>17</v>
          </cell>
          <cell r="G134" t="str">
            <v>06</v>
          </cell>
          <cell r="H134" t="str">
            <v xml:space="preserve">PPN DN </v>
          </cell>
          <cell r="M134" t="str">
            <v>a</v>
          </cell>
          <cell r="N134" t="str">
            <v>17.06.PPN DN ....</v>
          </cell>
          <cell r="O134" t="str">
            <v>PPN DN ....</v>
          </cell>
          <cell r="P134" t="str">
            <v>Pajak - PPN DN - Belanja Alat Tulis Kantor - Bulan Oktober 2017 - Kegiatan Penyusunan Instrumen Analisis Jabatan PNS</v>
          </cell>
          <cell r="Q134" t="str">
            <v>UP/GU/TU</v>
          </cell>
          <cell r="R134" t="str">
            <v>PJK NOV</v>
          </cell>
          <cell r="T134">
            <v>165064</v>
          </cell>
          <cell r="U134">
            <v>549664298</v>
          </cell>
        </row>
        <row r="135">
          <cell r="A135" t="str">
            <v>29PPN DN ....</v>
          </cell>
          <cell r="B135">
            <v>112</v>
          </cell>
          <cell r="C135" t="str">
            <v>13-12-2017</v>
          </cell>
          <cell r="D135" t="str">
            <v>4.05</v>
          </cell>
          <cell r="E135" t="str">
            <v>12</v>
          </cell>
          <cell r="F135">
            <v>17</v>
          </cell>
          <cell r="G135" t="str">
            <v>06</v>
          </cell>
          <cell r="H135" t="str">
            <v xml:space="preserve">PPN DN </v>
          </cell>
          <cell r="M135" t="str">
            <v>a</v>
          </cell>
          <cell r="N135" t="str">
            <v>17.06.PPN DN ....</v>
          </cell>
          <cell r="O135" t="str">
            <v>PPN DN ....</v>
          </cell>
          <cell r="P135" t="str">
            <v>Pajak - PPN DN - Belanja Cetak - Cetak Kop Walikota Emas dan Amplop Kop - Kegiatan Penyusunan Instrumen Analisis Jabatan PNS</v>
          </cell>
          <cell r="Q135" t="str">
            <v>UP/GU/TU</v>
          </cell>
          <cell r="R135" t="str">
            <v>PJK NOV</v>
          </cell>
          <cell r="T135">
            <v>186182</v>
          </cell>
          <cell r="U135">
            <v>549478116</v>
          </cell>
        </row>
        <row r="136">
          <cell r="A136" t="str">
            <v>15PPh Pasal 23....</v>
          </cell>
          <cell r="B136">
            <v>113</v>
          </cell>
          <cell r="C136" t="str">
            <v>13-12-2017</v>
          </cell>
          <cell r="D136" t="str">
            <v>4.05</v>
          </cell>
          <cell r="E136" t="str">
            <v>12</v>
          </cell>
          <cell r="F136">
            <v>17</v>
          </cell>
          <cell r="G136" t="str">
            <v>06</v>
          </cell>
          <cell r="H136" t="str">
            <v>PPh Pasal 23</v>
          </cell>
          <cell r="M136" t="str">
            <v>a</v>
          </cell>
          <cell r="N136" t="str">
            <v>17.06.PPh Pasal 23....</v>
          </cell>
          <cell r="O136" t="str">
            <v>PPh Pasal 23....</v>
          </cell>
          <cell r="P136" t="str">
            <v>Pajak - PPh Pasal 23 - Belanja Cetak - Cetak Kop Walikota Emas dan Amplop Kop - Kegiatan Penyusunan Instrumen Analisis Jabatan PNS</v>
          </cell>
          <cell r="Q136" t="str">
            <v>UP/GU/TU</v>
          </cell>
          <cell r="R136" t="str">
            <v>PJK NOV</v>
          </cell>
          <cell r="T136">
            <v>37236</v>
          </cell>
          <cell r="U136">
            <v>549440880</v>
          </cell>
        </row>
        <row r="137">
          <cell r="A137" t="str">
            <v>16PPh Pasal 23....</v>
          </cell>
          <cell r="B137">
            <v>114</v>
          </cell>
          <cell r="C137" t="str">
            <v>13-12-2017</v>
          </cell>
          <cell r="D137" t="str">
            <v>4.05</v>
          </cell>
          <cell r="E137" t="str">
            <v>12</v>
          </cell>
          <cell r="F137">
            <v>17</v>
          </cell>
          <cell r="G137" t="str">
            <v>06</v>
          </cell>
          <cell r="H137" t="str">
            <v>PPh Pasal 23</v>
          </cell>
          <cell r="M137" t="str">
            <v>a</v>
          </cell>
          <cell r="N137" t="str">
            <v>17.06.PPh Pasal 23....</v>
          </cell>
          <cell r="O137" t="str">
            <v>PPh Pasal 23....</v>
          </cell>
          <cell r="P137" t="str">
            <v>Pajak - PPh Pasal 23 - Belanja Makanan dan Minuman Rapat - Tanggal 12 Mei 2017 -  Kegiatan Penyusunan Instrumen Analisis Jabatan PNS</v>
          </cell>
          <cell r="Q137" t="str">
            <v>UP/GU/TU</v>
          </cell>
          <cell r="R137" t="str">
            <v>PJK NOV</v>
          </cell>
          <cell r="T137">
            <v>16150</v>
          </cell>
          <cell r="U137">
            <v>549424730</v>
          </cell>
        </row>
        <row r="138">
          <cell r="A138" t="str">
            <v>17PPh Pasal 23....</v>
          </cell>
          <cell r="B138">
            <v>115</v>
          </cell>
          <cell r="C138" t="str">
            <v>13-12-2017</v>
          </cell>
          <cell r="D138" t="str">
            <v>4.05</v>
          </cell>
          <cell r="E138" t="str">
            <v>12</v>
          </cell>
          <cell r="F138">
            <v>17</v>
          </cell>
          <cell r="G138" t="str">
            <v>06</v>
          </cell>
          <cell r="H138" t="str">
            <v>PPh Pasal 23</v>
          </cell>
          <cell r="M138" t="str">
            <v>a</v>
          </cell>
          <cell r="N138" t="str">
            <v>17.06.PPh Pasal 23....</v>
          </cell>
          <cell r="O138" t="str">
            <v>PPh Pasal 23....</v>
          </cell>
          <cell r="P138" t="str">
            <v>Pajak - PPh Pasal 23 - Belanja Makanan dan Minuman Rapat - Tanggal 06 Juni 2017 -  Kegiatan Penyusunan Instrumen Analisis Jabatan PNS</v>
          </cell>
          <cell r="Q138" t="str">
            <v>UP/GU/TU</v>
          </cell>
          <cell r="R138" t="str">
            <v>PJK NOV</v>
          </cell>
          <cell r="T138">
            <v>13400</v>
          </cell>
          <cell r="U138">
            <v>549411330</v>
          </cell>
        </row>
        <row r="139">
          <cell r="A139" t="str">
            <v>18PPh Pasal 23....</v>
          </cell>
          <cell r="B139">
            <v>116</v>
          </cell>
          <cell r="C139" t="str">
            <v>13-12-2017</v>
          </cell>
          <cell r="D139" t="str">
            <v>4.05</v>
          </cell>
          <cell r="E139" t="str">
            <v>12</v>
          </cell>
          <cell r="F139">
            <v>17</v>
          </cell>
          <cell r="G139" t="str">
            <v>06</v>
          </cell>
          <cell r="H139" t="str">
            <v>PPh Pasal 23</v>
          </cell>
          <cell r="M139" t="str">
            <v>a</v>
          </cell>
          <cell r="N139" t="str">
            <v>17.06.PPh Pasal 23....</v>
          </cell>
          <cell r="O139" t="str">
            <v>PPh Pasal 23....</v>
          </cell>
          <cell r="P139" t="str">
            <v>Pajak - PPh Pasal 23 - Belanja Makanan dan Minuman Rapat - Tanggal 07 Juni 2017 -  Kegiatan Penyusunan Instrumen Analisis Jabatan PNS</v>
          </cell>
          <cell r="Q139" t="str">
            <v>UP/GU/TU</v>
          </cell>
          <cell r="R139" t="str">
            <v>PJK NOV</v>
          </cell>
          <cell r="T139">
            <v>15350</v>
          </cell>
          <cell r="U139">
            <v>549395980</v>
          </cell>
        </row>
        <row r="140">
          <cell r="A140" t="str">
            <v>19PPh Pasal 23....</v>
          </cell>
          <cell r="B140">
            <v>117</v>
          </cell>
          <cell r="C140" t="str">
            <v>13-12-2017</v>
          </cell>
          <cell r="D140" t="str">
            <v>4.05</v>
          </cell>
          <cell r="E140" t="str">
            <v>12</v>
          </cell>
          <cell r="F140">
            <v>17</v>
          </cell>
          <cell r="G140" t="str">
            <v>06</v>
          </cell>
          <cell r="H140" t="str">
            <v>PPh Pasal 23</v>
          </cell>
          <cell r="M140" t="str">
            <v>a</v>
          </cell>
          <cell r="N140" t="str">
            <v>17.06.PPh Pasal 23....</v>
          </cell>
          <cell r="O140" t="str">
            <v>PPh Pasal 23....</v>
          </cell>
          <cell r="P140" t="str">
            <v>Pajak - PPh Pasal 23 - Belanja Makanan dan Minuman Rapat - Tanggal 16 Juni 2017 -  Kegiatan Penyusunan Instrumen Analisis Jabatan PNS</v>
          </cell>
          <cell r="Q140" t="str">
            <v>UP/GU/TU</v>
          </cell>
          <cell r="R140" t="str">
            <v>PJK NOV</v>
          </cell>
          <cell r="T140">
            <v>13400</v>
          </cell>
          <cell r="U140">
            <v>549382580</v>
          </cell>
        </row>
        <row r="141">
          <cell r="A141" t="str">
            <v>20PPh Pasal 23....</v>
          </cell>
          <cell r="B141">
            <v>118</v>
          </cell>
          <cell r="C141" t="str">
            <v>13-12-2017</v>
          </cell>
          <cell r="D141" t="str">
            <v>4.05</v>
          </cell>
          <cell r="E141" t="str">
            <v>12</v>
          </cell>
          <cell r="F141">
            <v>17</v>
          </cell>
          <cell r="G141" t="str">
            <v>06</v>
          </cell>
          <cell r="H141" t="str">
            <v>PPh Pasal 23</v>
          </cell>
          <cell r="M141" t="str">
            <v>a</v>
          </cell>
          <cell r="N141" t="str">
            <v>17.06.PPh Pasal 23....</v>
          </cell>
          <cell r="O141" t="str">
            <v>PPh Pasal 23....</v>
          </cell>
          <cell r="P141" t="str">
            <v>Pajak - PPh Pasal 23 - Belanja Makanan dan Minuman Rapat - Tanggal 24  Juli 2017 -  Kegiatan Penyusunan Instrumen Analisis Jabatan PNS</v>
          </cell>
          <cell r="Q141" t="str">
            <v>UP/GU/TU</v>
          </cell>
          <cell r="R141" t="str">
            <v>PJK NOV</v>
          </cell>
          <cell r="T141">
            <v>16150</v>
          </cell>
          <cell r="U141">
            <v>549366430</v>
          </cell>
        </row>
        <row r="142">
          <cell r="A142" t="str">
            <v>21PPh Pasal 23....</v>
          </cell>
          <cell r="B142">
            <v>119</v>
          </cell>
          <cell r="C142" t="str">
            <v>13-12-2017</v>
          </cell>
          <cell r="D142" t="str">
            <v>4.05</v>
          </cell>
          <cell r="E142" t="str">
            <v>12</v>
          </cell>
          <cell r="F142">
            <v>17</v>
          </cell>
          <cell r="G142" t="str">
            <v>06</v>
          </cell>
          <cell r="H142" t="str">
            <v>PPh Pasal 23</v>
          </cell>
          <cell r="M142" t="str">
            <v>a</v>
          </cell>
          <cell r="N142" t="str">
            <v>17.06.PPh Pasal 23....</v>
          </cell>
          <cell r="O142" t="str">
            <v>PPh Pasal 23....</v>
          </cell>
          <cell r="P142" t="str">
            <v>Pajak - PPh Pasal 23 - Belanja Makanan dan Minuman Rapat - Tanggal 28 Agustus 2017 -  Kegiatan Penyusunan Instrumen Analisis Jabatan PNS</v>
          </cell>
          <cell r="Q142" t="str">
            <v>UP/GU/TU</v>
          </cell>
          <cell r="R142" t="str">
            <v>PJK NOV</v>
          </cell>
          <cell r="T142">
            <v>13400</v>
          </cell>
          <cell r="U142">
            <v>549353030</v>
          </cell>
        </row>
        <row r="143">
          <cell r="A143" t="str">
            <v>22PPh Pasal 23....</v>
          </cell>
          <cell r="B143">
            <v>120</v>
          </cell>
          <cell r="C143" t="str">
            <v>13-12-2017</v>
          </cell>
          <cell r="D143" t="str">
            <v>4.05</v>
          </cell>
          <cell r="E143" t="str">
            <v>12</v>
          </cell>
          <cell r="F143">
            <v>17</v>
          </cell>
          <cell r="G143" t="str">
            <v>06</v>
          </cell>
          <cell r="H143" t="str">
            <v>PPh Pasal 23</v>
          </cell>
          <cell r="M143" t="str">
            <v>a</v>
          </cell>
          <cell r="N143" t="str">
            <v>17.06.PPh Pasal 23....</v>
          </cell>
          <cell r="O143" t="str">
            <v>PPh Pasal 23....</v>
          </cell>
          <cell r="P143" t="str">
            <v>Pajak - PPh Pasal 23 - Belanja Makanan dan Minuman Rapat - Tanggal 04 September 2017 -  Kegiatan Penyusunan Instrumen Analisis Jabatan PNS</v>
          </cell>
          <cell r="Q143" t="str">
            <v>UP/GU/TU</v>
          </cell>
          <cell r="R143" t="str">
            <v>PJK NOV</v>
          </cell>
          <cell r="T143">
            <v>15350</v>
          </cell>
          <cell r="U143">
            <v>549337680</v>
          </cell>
        </row>
        <row r="144">
          <cell r="A144" t="str">
            <v>23PPh Pasal 23....</v>
          </cell>
          <cell r="B144">
            <v>121</v>
          </cell>
          <cell r="C144" t="str">
            <v>13-12-2017</v>
          </cell>
          <cell r="D144" t="str">
            <v>4.05</v>
          </cell>
          <cell r="E144" t="str">
            <v>12</v>
          </cell>
          <cell r="F144">
            <v>17</v>
          </cell>
          <cell r="G144" t="str">
            <v>06</v>
          </cell>
          <cell r="H144" t="str">
            <v>PPh Pasal 23</v>
          </cell>
          <cell r="M144" t="str">
            <v>a</v>
          </cell>
          <cell r="N144" t="str">
            <v>17.06.PPh Pasal 23....</v>
          </cell>
          <cell r="O144" t="str">
            <v>PPh Pasal 23....</v>
          </cell>
          <cell r="P144" t="str">
            <v>Pajak - PPh Pasal 23 - Belanja Makanan dan Minuman Rapat - Tanggal 11 September  2017 -  Kegiatan Penyusunan Instrumen Analisis Jabatan PNS</v>
          </cell>
          <cell r="Q144" t="str">
            <v>UP/GU/TU</v>
          </cell>
          <cell r="R144" t="str">
            <v>PJK NOV</v>
          </cell>
          <cell r="T144">
            <v>15350</v>
          </cell>
          <cell r="U144">
            <v>549322330</v>
          </cell>
        </row>
        <row r="145">
          <cell r="A145" t="str">
            <v>24PPh Pasal 23....</v>
          </cell>
          <cell r="B145">
            <v>122</v>
          </cell>
          <cell r="C145" t="str">
            <v>13-12-2017</v>
          </cell>
          <cell r="D145" t="str">
            <v>4.05</v>
          </cell>
          <cell r="E145" t="str">
            <v>12</v>
          </cell>
          <cell r="F145">
            <v>17</v>
          </cell>
          <cell r="G145" t="str">
            <v>06</v>
          </cell>
          <cell r="H145" t="str">
            <v>PPh Pasal 23</v>
          </cell>
          <cell r="M145" t="str">
            <v>a</v>
          </cell>
          <cell r="N145" t="str">
            <v>17.06.PPh Pasal 23....</v>
          </cell>
          <cell r="O145" t="str">
            <v>PPh Pasal 23....</v>
          </cell>
          <cell r="P145" t="str">
            <v>Pajak - PPh Pasal 23 - Belanja Makanan dan Minuman Rapat - Tanggal 25 September 2017 -  Kegiatan Penyusunan Instrumen Analisis Jabatan PNS</v>
          </cell>
          <cell r="Q145" t="str">
            <v>UP/GU/TU</v>
          </cell>
          <cell r="R145" t="str">
            <v>PJK NOV</v>
          </cell>
          <cell r="T145">
            <v>13400</v>
          </cell>
          <cell r="U145">
            <v>549308930</v>
          </cell>
        </row>
        <row r="146">
          <cell r="A146" t="str">
            <v>25PPh Pasal 23....</v>
          </cell>
          <cell r="B146">
            <v>123</v>
          </cell>
          <cell r="C146" t="str">
            <v>13-12-2017</v>
          </cell>
          <cell r="D146" t="str">
            <v>4.05</v>
          </cell>
          <cell r="E146" t="str">
            <v>12</v>
          </cell>
          <cell r="F146">
            <v>17</v>
          </cell>
          <cell r="G146" t="str">
            <v>06</v>
          </cell>
          <cell r="H146" t="str">
            <v>PPh Pasal 23</v>
          </cell>
          <cell r="M146" t="str">
            <v>a</v>
          </cell>
          <cell r="N146" t="str">
            <v>17.06.PPh Pasal 23....</v>
          </cell>
          <cell r="O146" t="str">
            <v>PPh Pasal 23....</v>
          </cell>
          <cell r="P146" t="str">
            <v>Pajak - PPh Pasal 23 - Belanja Makanan dan Minuman Rapat - Tanggal 02 Oktober 2017 -  Kegiatan Penyusunan Instrumen Analisis Jabatan PNS</v>
          </cell>
          <cell r="Q146" t="str">
            <v>UP/GU/TU</v>
          </cell>
          <cell r="R146" t="str">
            <v>PJK NOV</v>
          </cell>
          <cell r="T146">
            <v>13400</v>
          </cell>
          <cell r="U146">
            <v>549295530</v>
          </cell>
        </row>
        <row r="147">
          <cell r="A147" t="str">
            <v>2PPh Pasal 21 ....</v>
          </cell>
          <cell r="B147">
            <v>124</v>
          </cell>
          <cell r="C147" t="str">
            <v>13-12-2017</v>
          </cell>
          <cell r="D147" t="str">
            <v>4.05</v>
          </cell>
          <cell r="E147" t="str">
            <v>12</v>
          </cell>
          <cell r="F147">
            <v>17</v>
          </cell>
          <cell r="G147" t="str">
            <v>52</v>
          </cell>
          <cell r="H147" t="str">
            <v xml:space="preserve">PPh Pasal 21 </v>
          </cell>
          <cell r="M147" t="str">
            <v>a</v>
          </cell>
          <cell r="N147" t="str">
            <v>17.52.PPh Pasal 21 ....</v>
          </cell>
          <cell r="O147" t="str">
            <v>PPh Pasal 21 ....</v>
          </cell>
          <cell r="P147" t="str">
            <v>Pajak - PPh Pasal 21 - Belanja Jasa Pendukung Pelaksana Kegiatan - Kegiatan Seleksi Terbuka Pengisian Jab. Pim. Tinggi</v>
          </cell>
          <cell r="Q147" t="str">
            <v>UP/GU/TU</v>
          </cell>
          <cell r="R147" t="str">
            <v>PJK NOV</v>
          </cell>
          <cell r="T147">
            <v>280000</v>
          </cell>
          <cell r="U147">
            <v>549015530</v>
          </cell>
        </row>
        <row r="148">
          <cell r="A148" t="str">
            <v>26PPh Pasal 23....</v>
          </cell>
          <cell r="B148">
            <v>125</v>
          </cell>
          <cell r="C148" t="str">
            <v>13-12-2017</v>
          </cell>
          <cell r="D148" t="str">
            <v>4.05</v>
          </cell>
          <cell r="E148" t="str">
            <v>12</v>
          </cell>
          <cell r="F148">
            <v>17</v>
          </cell>
          <cell r="G148" t="str">
            <v>52</v>
          </cell>
          <cell r="H148" t="str">
            <v>PPh Pasal 23</v>
          </cell>
          <cell r="M148" t="str">
            <v>a</v>
          </cell>
          <cell r="N148" t="str">
            <v>17.52.PPh Pasal 23....</v>
          </cell>
          <cell r="O148" t="str">
            <v>PPh Pasal 23....</v>
          </cell>
          <cell r="P148" t="str">
            <v>Pajak - PPh Pasal 23 - Belanja Makanan dan Minuman Kegiatan - Kegiatan Seleksi Terbuka Pengisian Jab. Pim. Tinggi</v>
          </cell>
          <cell r="Q148" t="str">
            <v>UP/GU/TU</v>
          </cell>
          <cell r="R148" t="str">
            <v>PJK NOV</v>
          </cell>
          <cell r="T148">
            <v>21900</v>
          </cell>
          <cell r="U148">
            <v>548993630</v>
          </cell>
        </row>
        <row r="149">
          <cell r="A149" t="str">
            <v>3PPh Pasal 21 ....</v>
          </cell>
          <cell r="B149">
            <v>126</v>
          </cell>
          <cell r="C149" t="str">
            <v>13-12-2017</v>
          </cell>
          <cell r="D149" t="str">
            <v>4.05</v>
          </cell>
          <cell r="E149" t="str">
            <v>12</v>
          </cell>
          <cell r="F149">
            <v>17</v>
          </cell>
          <cell r="G149">
            <v>17</v>
          </cell>
          <cell r="H149" t="str">
            <v xml:space="preserve">PPh Pasal 21 </v>
          </cell>
          <cell r="M149" t="str">
            <v>a</v>
          </cell>
          <cell r="N149" t="str">
            <v>17.17.PPh Pasal 21 ....</v>
          </cell>
          <cell r="O149" t="str">
            <v>PPh Pasal 21 ....</v>
          </cell>
          <cell r="P149" t="str">
            <v>Pajak - PPh Pasal 21 - Uang Lembur PNS - An. Alek Destrio, S.IP. M.M. Dkk - tanggal 06  s/d 08 November 2017 -  Kegiatan Diklat Pimpinan Tingkat IV</v>
          </cell>
          <cell r="Q149" t="str">
            <v>UP/GU/TU</v>
          </cell>
          <cell r="R149" t="str">
            <v>PJK NOV</v>
          </cell>
          <cell r="T149">
            <v>47250</v>
          </cell>
          <cell r="U149">
            <v>548946380</v>
          </cell>
        </row>
        <row r="150">
          <cell r="A150" t="str">
            <v>4PPh Pasal 21 ....</v>
          </cell>
          <cell r="B150">
            <v>127</v>
          </cell>
          <cell r="C150" t="str">
            <v>13-12-2017</v>
          </cell>
          <cell r="D150" t="str">
            <v>4.05</v>
          </cell>
          <cell r="E150" t="str">
            <v>12</v>
          </cell>
          <cell r="F150">
            <v>17</v>
          </cell>
          <cell r="G150">
            <v>17</v>
          </cell>
          <cell r="H150" t="str">
            <v xml:space="preserve">PPh Pasal 21 </v>
          </cell>
          <cell r="M150" t="str">
            <v>a</v>
          </cell>
          <cell r="N150" t="str">
            <v>17.17.PPh Pasal 21 ....</v>
          </cell>
          <cell r="O150" t="str">
            <v>PPh Pasal 21 ....</v>
          </cell>
          <cell r="P150" t="str">
            <v>Pajak - PPh Pasal 21 - Uang Lembur PNS - An. Alek Destrio, S.IP. M.M. Dkk - tanggal 24 November 2017 -  Kegiatan Diklat Pimpinan Tingkat IV</v>
          </cell>
          <cell r="Q150" t="str">
            <v>UP/GU/TU</v>
          </cell>
          <cell r="R150" t="str">
            <v>PJK NOV</v>
          </cell>
          <cell r="T150">
            <v>12600</v>
          </cell>
          <cell r="U150">
            <v>548933780</v>
          </cell>
        </row>
        <row r="151">
          <cell r="A151" t="str">
            <v>5PPh Pasal 21....</v>
          </cell>
          <cell r="B151">
            <v>128</v>
          </cell>
          <cell r="C151" t="str">
            <v>13-12-2017</v>
          </cell>
          <cell r="D151" t="str">
            <v>4.05</v>
          </cell>
          <cell r="E151" t="str">
            <v>12</v>
          </cell>
          <cell r="F151">
            <v>17</v>
          </cell>
          <cell r="G151">
            <v>17</v>
          </cell>
          <cell r="H151" t="str">
            <v>PPh Pasal 21</v>
          </cell>
          <cell r="M151" t="str">
            <v>a</v>
          </cell>
          <cell r="N151" t="str">
            <v>17.17.PPh Pasal 21....</v>
          </cell>
          <cell r="O151" t="str">
            <v>PPh Pasal 21....</v>
          </cell>
          <cell r="P151" t="str">
            <v>Pajak - PPh Pasal 21 - Biaya Transport Pelaksana Kegiatan - Transpot Penatar Tahap V Evaluasi An. Ir. Suwartopo, M.M. Dkk -  Kegiatan Diklat Pimpinan Tingkat IV</v>
          </cell>
          <cell r="Q151" t="str">
            <v>UP/GU/TU</v>
          </cell>
          <cell r="R151" t="str">
            <v>PJK NOV</v>
          </cell>
          <cell r="T151">
            <v>145000</v>
          </cell>
          <cell r="U151">
            <v>548788780</v>
          </cell>
        </row>
        <row r="152">
          <cell r="A152" t="str">
            <v>6PPh Pasal 21....</v>
          </cell>
          <cell r="B152">
            <v>129</v>
          </cell>
          <cell r="C152" t="str">
            <v>13-12-2017</v>
          </cell>
          <cell r="D152" t="str">
            <v>4.05</v>
          </cell>
          <cell r="E152" t="str">
            <v>12</v>
          </cell>
          <cell r="F152">
            <v>17</v>
          </cell>
          <cell r="G152">
            <v>17</v>
          </cell>
          <cell r="H152" t="str">
            <v>PPh Pasal 21</v>
          </cell>
          <cell r="M152" t="str">
            <v>a</v>
          </cell>
          <cell r="N152" t="str">
            <v>17.17.PPh Pasal 21....</v>
          </cell>
          <cell r="O152" t="str">
            <v>PPh Pasal 21....</v>
          </cell>
          <cell r="P152" t="str">
            <v>Pajak - PPh Pasal 21 - Biaya Transport Pelaksana Kegiatan - Transpot Penatar Tahap V Seminar Laboratorium Kepemimpinan An. Ir. Suwartopo, M.M. Dkk -  Kegiatan Diklat Pimpinan Tingkat IV</v>
          </cell>
          <cell r="Q152" t="str">
            <v>UP/GU/TU</v>
          </cell>
          <cell r="R152" t="str">
            <v>PJK NOV</v>
          </cell>
          <cell r="T152">
            <v>60000</v>
          </cell>
          <cell r="U152">
            <v>548728780</v>
          </cell>
        </row>
        <row r="153">
          <cell r="A153" t="str">
            <v>7PPh Pasal 21....</v>
          </cell>
          <cell r="B153">
            <v>130</v>
          </cell>
          <cell r="C153" t="str">
            <v>13-12-2017</v>
          </cell>
          <cell r="D153" t="str">
            <v>4.05</v>
          </cell>
          <cell r="E153" t="str">
            <v>12</v>
          </cell>
          <cell r="F153">
            <v>17</v>
          </cell>
          <cell r="G153">
            <v>17</v>
          </cell>
          <cell r="H153" t="str">
            <v>PPh Pasal 21</v>
          </cell>
          <cell r="M153" t="str">
            <v>a</v>
          </cell>
          <cell r="N153" t="str">
            <v>17.17.PPh Pasal 21....</v>
          </cell>
          <cell r="O153" t="str">
            <v>PPh Pasal 21....</v>
          </cell>
          <cell r="P153" t="str">
            <v>Pajak - PPh Pasal 21 - Biaya Transport Pelaksana Kegiatan - Transpot Penatar Tahap V Penguji Seminar Laboratorium Kepemimpinan An. Ir. Suwartopo, M.M. Dkk -  Kegiatan Diklat Pimpinan Tingkat IV</v>
          </cell>
          <cell r="Q153" t="str">
            <v>UP/GU/TU</v>
          </cell>
          <cell r="R153" t="str">
            <v>PJK NOV</v>
          </cell>
          <cell r="T153">
            <v>60000</v>
          </cell>
          <cell r="U153">
            <v>548668780</v>
          </cell>
        </row>
        <row r="154">
          <cell r="A154" t="str">
            <v>8PPh Pasal 21....</v>
          </cell>
          <cell r="B154">
            <v>131</v>
          </cell>
          <cell r="C154" t="str">
            <v>13-12-2017</v>
          </cell>
          <cell r="D154" t="str">
            <v>4.05</v>
          </cell>
          <cell r="E154" t="str">
            <v>12</v>
          </cell>
          <cell r="F154">
            <v>17</v>
          </cell>
          <cell r="G154">
            <v>44</v>
          </cell>
          <cell r="H154" t="str">
            <v>PPh Pasal 21</v>
          </cell>
          <cell r="M154" t="str">
            <v>a</v>
          </cell>
          <cell r="N154" t="str">
            <v>17.44.PPh Pasal 21....</v>
          </cell>
          <cell r="O154" t="str">
            <v>PPh Pasal 21....</v>
          </cell>
          <cell r="P154" t="str">
            <v>Pajak - PPh Pasal 21 - Uang Lembur PNS - An. Alek Destrio, S.IP. M.M. Dkk dalam rangka Penyiapan Bahan Evaluasi Pelaksanaan Kerjasama antara Pemerintah Kota Metro dengan Polda Lampung - Tanggal 30 September 2017 - Kegiatan Pemetaan Kompetensi PNS</v>
          </cell>
          <cell r="Q154" t="str">
            <v>UP/GU/TU</v>
          </cell>
          <cell r="R154" t="str">
            <v>PJK NOV</v>
          </cell>
          <cell r="T154">
            <v>87500</v>
          </cell>
          <cell r="U154">
            <v>548581280</v>
          </cell>
        </row>
        <row r="155">
          <cell r="A155" t="str">
            <v>9PPh Pasal 21....</v>
          </cell>
          <cell r="B155">
            <v>132</v>
          </cell>
          <cell r="C155" t="str">
            <v>13-12-2017</v>
          </cell>
          <cell r="D155" t="str">
            <v>4.05</v>
          </cell>
          <cell r="E155" t="str">
            <v>12</v>
          </cell>
          <cell r="F155">
            <v>17</v>
          </cell>
          <cell r="G155">
            <v>44</v>
          </cell>
          <cell r="H155" t="str">
            <v>PPh Pasal 21</v>
          </cell>
          <cell r="M155" t="str">
            <v>a</v>
          </cell>
          <cell r="N155" t="str">
            <v>17.44.PPh Pasal 21....</v>
          </cell>
          <cell r="O155" t="str">
            <v>PPh Pasal 21....</v>
          </cell>
          <cell r="P155" t="str">
            <v>Pajak - PPh Pasal 21 - Uang Lembur PNS - An. Alek Destrio, S.IP. M.M. Dkk dalam rangka Pembahasan dan Penandatanganan Nota Kesepahaman antara Pemerintah Kota Metro dengan Polda Lampung - Tanggal 9 s/d 10 Oktober 2017 - Kegiatan Pemetaan Kompetensi PNS</v>
          </cell>
          <cell r="Q155" t="str">
            <v>UP/GU/TU</v>
          </cell>
          <cell r="R155" t="str">
            <v>PJK NOV</v>
          </cell>
          <cell r="T155">
            <v>70800</v>
          </cell>
          <cell r="U155">
            <v>548510480</v>
          </cell>
        </row>
        <row r="156">
          <cell r="A156" t="str">
            <v>10PPh Pasal 21....</v>
          </cell>
          <cell r="B156">
            <v>133</v>
          </cell>
          <cell r="C156" t="str">
            <v>13-12-2017</v>
          </cell>
          <cell r="D156" t="str">
            <v>4.05</v>
          </cell>
          <cell r="E156" t="str">
            <v>12</v>
          </cell>
          <cell r="F156">
            <v>17</v>
          </cell>
          <cell r="G156">
            <v>44</v>
          </cell>
          <cell r="H156" t="str">
            <v>PPh Pasal 21</v>
          </cell>
          <cell r="M156" t="str">
            <v>a</v>
          </cell>
          <cell r="N156" t="str">
            <v>17.44.PPh Pasal 21....</v>
          </cell>
          <cell r="O156" t="str">
            <v>PPh Pasal 21....</v>
          </cell>
          <cell r="P156" t="str">
            <v>Pajak - PPh Pasal 21 - Uang Lembur PNS - An. Alek Destrio, S.IP. M.M. Dkk dalam rangka Penyiapan Bahan Tindak Lanjut dan Koordinasi dengan Polda Lampung untuk Kegiatan yang akan dilaksankan setelah Penandatangan Nota Kesepahaman  - Tanggal 25 s/d 26 Novem</v>
          </cell>
          <cell r="Q156" t="str">
            <v>UP/GU/TU</v>
          </cell>
          <cell r="R156" t="str">
            <v>PJK NOV</v>
          </cell>
          <cell r="T156">
            <v>88200</v>
          </cell>
          <cell r="U156">
            <v>548422280</v>
          </cell>
        </row>
        <row r="157">
          <cell r="A157" t="str">
            <v>16sp2d ls....</v>
          </cell>
          <cell r="B157">
            <v>134</v>
          </cell>
          <cell r="C157" t="str">
            <v>15-12-2017</v>
          </cell>
          <cell r="D157" t="str">
            <v>4.05</v>
          </cell>
          <cell r="E157" t="str">
            <v>12</v>
          </cell>
          <cell r="F157">
            <v>17</v>
          </cell>
          <cell r="G157" t="str">
            <v>52</v>
          </cell>
          <cell r="H157" t="str">
            <v>sp2d ls</v>
          </cell>
          <cell r="M157" t="str">
            <v>s</v>
          </cell>
          <cell r="N157" t="str">
            <v>17.52.sp2d ls....</v>
          </cell>
          <cell r="O157" t="str">
            <v>sp2d ls....</v>
          </cell>
          <cell r="P157" t="str">
            <v>Diterima SP2D Langsung Nomor : 900/3971/LS/B-4/2017 tanggal 15 Desember 2017 perihal Kegiatan Seleksi Terbuka Pengisian Jabatan Pimpinan Tinggi</v>
          </cell>
          <cell r="Q157" t="str">
            <v>LS</v>
          </cell>
          <cell r="R157" t="str">
            <v>LS</v>
          </cell>
          <cell r="S157">
            <v>14685123</v>
          </cell>
          <cell r="U157">
            <v>563107403</v>
          </cell>
        </row>
        <row r="158">
          <cell r="A158" t="str">
            <v>15.2.2.15.02</v>
          </cell>
          <cell r="B158">
            <v>135</v>
          </cell>
          <cell r="C158" t="str">
            <v>15-12-2017</v>
          </cell>
          <cell r="D158" t="str">
            <v>4.05</v>
          </cell>
          <cell r="E158" t="str">
            <v>12</v>
          </cell>
          <cell r="F158">
            <v>17</v>
          </cell>
          <cell r="G158" t="str">
            <v>52</v>
          </cell>
          <cell r="H158" t="str">
            <v>5</v>
          </cell>
          <cell r="I158" t="str">
            <v>2</v>
          </cell>
          <cell r="J158" t="str">
            <v>2</v>
          </cell>
          <cell r="K158">
            <v>15</v>
          </cell>
          <cell r="L158" t="str">
            <v>02</v>
          </cell>
          <cell r="N158" t="str">
            <v>17.52.5.2.2.15.02</v>
          </cell>
          <cell r="O158" t="str">
            <v>5.2.2.15.02</v>
          </cell>
          <cell r="P158" t="str">
            <v xml:space="preserve">Belanja Perjalanan Dinas Luar Daerah - An. ABP. Herjuno, S.Sos. Dkk dalam rangka Konsultasi dan Penyampaian Surat Walikota Metro Nmor : 800/1074/B-3/03/2017 tanggal 18 Septeember 2017 hal Konsultasi Pengisian JPT-P Staf Ahli Walikota Bidang II dan Kepala </v>
          </cell>
          <cell r="Q158" t="str">
            <v>LS</v>
          </cell>
          <cell r="R158" t="str">
            <v>LS</v>
          </cell>
          <cell r="T158">
            <v>14685123</v>
          </cell>
          <cell r="U158">
            <v>548422280</v>
          </cell>
        </row>
        <row r="159">
          <cell r="A159" t="str">
            <v>17sp2d ls....</v>
          </cell>
          <cell r="B159">
            <v>136</v>
          </cell>
          <cell r="C159" t="str">
            <v>18-12-2017</v>
          </cell>
          <cell r="D159" t="str">
            <v>4.05</v>
          </cell>
          <cell r="E159" t="str">
            <v>12</v>
          </cell>
          <cell r="F159">
            <v>17</v>
          </cell>
          <cell r="G159">
            <v>17</v>
          </cell>
          <cell r="H159" t="str">
            <v>sp2d ls</v>
          </cell>
          <cell r="M159" t="str">
            <v>s</v>
          </cell>
          <cell r="N159" t="str">
            <v>17.17.sp2d ls....</v>
          </cell>
          <cell r="O159" t="str">
            <v>sp2d ls....</v>
          </cell>
          <cell r="P159" t="str">
            <v>Diterima SP2D Langsung Nomor : 900/4124/LS/B-4/2017 tanggal 18 Desember 2017 perihal Belanja Makanan dan Minuman (Snack VIP dan Snack Pemaparan Hasil Benchmarking) Kegiatan Diklat Pimpinan Tingkat IV</v>
          </cell>
          <cell r="Q159" t="str">
            <v>LS</v>
          </cell>
          <cell r="R159" t="str">
            <v>LS</v>
          </cell>
          <cell r="S159">
            <v>1425000</v>
          </cell>
          <cell r="U159">
            <v>549847280</v>
          </cell>
        </row>
        <row r="160">
          <cell r="A160" t="str">
            <v>35.2.2.11.04</v>
          </cell>
          <cell r="B160">
            <v>137</v>
          </cell>
          <cell r="C160" t="str">
            <v>18-12-2017</v>
          </cell>
          <cell r="D160" t="str">
            <v>4.05</v>
          </cell>
          <cell r="E160" t="str">
            <v>12</v>
          </cell>
          <cell r="F160">
            <v>17</v>
          </cell>
          <cell r="G160">
            <v>17</v>
          </cell>
          <cell r="H160" t="str">
            <v>5</v>
          </cell>
          <cell r="I160" t="str">
            <v>2</v>
          </cell>
          <cell r="J160">
            <v>2</v>
          </cell>
          <cell r="K160">
            <v>11</v>
          </cell>
          <cell r="L160" t="str">
            <v>04</v>
          </cell>
          <cell r="N160" t="str">
            <v>17.17.5.2.2.11.04</v>
          </cell>
          <cell r="O160" t="str">
            <v>5.2.2.11.04</v>
          </cell>
          <cell r="P160" t="str">
            <v xml:space="preserve">Belanja Makanan dan Minuman Kegiatan - Snack VIP Pemaparan Hasil Benchmarking dan Snack Pemaparan Hasil Benchmarking Kegiatan Diklat Pim Tk. IV </v>
          </cell>
          <cell r="Q160" t="str">
            <v>LS</v>
          </cell>
          <cell r="R160" t="str">
            <v>LS</v>
          </cell>
          <cell r="T160">
            <v>1425000</v>
          </cell>
          <cell r="U160">
            <v>548422280</v>
          </cell>
        </row>
        <row r="161">
          <cell r="A161" t="str">
            <v>27PPh Pasal 23....</v>
          </cell>
          <cell r="B161">
            <v>138</v>
          </cell>
          <cell r="C161" t="str">
            <v>18-12-2017</v>
          </cell>
          <cell r="D161" t="str">
            <v>4.05</v>
          </cell>
          <cell r="E161" t="str">
            <v>12</v>
          </cell>
          <cell r="F161">
            <v>17</v>
          </cell>
          <cell r="G161">
            <v>17</v>
          </cell>
          <cell r="H161" t="str">
            <v>PPh Pasal 23</v>
          </cell>
          <cell r="M161" t="str">
            <v>a</v>
          </cell>
          <cell r="N161" t="str">
            <v>17.17.PPh Pasal 23....</v>
          </cell>
          <cell r="O161" t="str">
            <v>PPh Pasal 23....</v>
          </cell>
          <cell r="P161" t="str">
            <v xml:space="preserve">Pajak - PPh Pasal 23 - Belanja Makanan dan Minuman Kegiatan - Snack VIP Pemaparan Hasil Benchmarking dan Snack Pemaparan Hasil Benchmarking Kegiatan Diklat Pim Tk. IV </v>
          </cell>
          <cell r="Q161" t="str">
            <v>LS</v>
          </cell>
          <cell r="R161" t="str">
            <v>LS</v>
          </cell>
          <cell r="S161">
            <v>28500</v>
          </cell>
          <cell r="U161">
            <v>548450780</v>
          </cell>
        </row>
        <row r="162">
          <cell r="A162" t="str">
            <v>28PPh Pasal 23....</v>
          </cell>
          <cell r="B162">
            <v>139</v>
          </cell>
          <cell r="C162" t="str">
            <v>18-12-2017</v>
          </cell>
          <cell r="D162" t="str">
            <v>4.05</v>
          </cell>
          <cell r="E162" t="str">
            <v>12</v>
          </cell>
          <cell r="F162">
            <v>17</v>
          </cell>
          <cell r="G162">
            <v>17</v>
          </cell>
          <cell r="H162" t="str">
            <v>PPh Pasal 23</v>
          </cell>
          <cell r="M162" t="str">
            <v>a</v>
          </cell>
          <cell r="N162" t="str">
            <v>17.17.PPh Pasal 23....</v>
          </cell>
          <cell r="O162" t="str">
            <v>PPh Pasal 23....</v>
          </cell>
          <cell r="P162" t="str">
            <v xml:space="preserve">Pajak - PPh Pasal 23 - Belanja Makanan dan Minuman Kegiatan - Snack VIP Pemaparan Hasil Benchmarking dan Snack Pemaparan Hasil Benchmarking Kegiatan Diklat Pim Tk. IV </v>
          </cell>
          <cell r="Q162" t="str">
            <v>LS</v>
          </cell>
          <cell r="R162" t="str">
            <v>LS</v>
          </cell>
          <cell r="T162">
            <v>28500</v>
          </cell>
          <cell r="U162">
            <v>548422280</v>
          </cell>
        </row>
        <row r="163">
          <cell r="A163" t="str">
            <v>18sp2d ls....</v>
          </cell>
          <cell r="B163">
            <v>140</v>
          </cell>
          <cell r="C163" t="str">
            <v>18-12-2017</v>
          </cell>
          <cell r="D163" t="str">
            <v>4.05</v>
          </cell>
          <cell r="E163" t="str">
            <v>12</v>
          </cell>
          <cell r="F163">
            <v>17</v>
          </cell>
          <cell r="G163" t="str">
            <v>53</v>
          </cell>
          <cell r="H163" t="str">
            <v>sp2d ls</v>
          </cell>
          <cell r="M163" t="str">
            <v>s</v>
          </cell>
          <cell r="N163" t="str">
            <v>17.53.sp2d ls....</v>
          </cell>
          <cell r="O163" t="str">
            <v>sp2d ls....</v>
          </cell>
          <cell r="P163" t="str">
            <v>Diterima SP2D Langsung Nomor : 900/4136/LS/B-4/2017 tanggal 18 Desember 2017 perihal Kegiatan Pemprosesan Alih Tugas/Mutasi Intern. Masuk daan Keluar dari Pemerintah Kota Metro</v>
          </cell>
          <cell r="Q163" t="str">
            <v>LS</v>
          </cell>
          <cell r="R163" t="str">
            <v>LS</v>
          </cell>
          <cell r="S163">
            <v>12620000</v>
          </cell>
          <cell r="U163">
            <v>561042280</v>
          </cell>
        </row>
        <row r="164">
          <cell r="A164" t="str">
            <v>15.2.1.01.01</v>
          </cell>
          <cell r="B164">
            <v>141</v>
          </cell>
          <cell r="C164" t="str">
            <v>18-12-2017</v>
          </cell>
          <cell r="D164" t="str">
            <v>4.05</v>
          </cell>
          <cell r="E164" t="str">
            <v>12</v>
          </cell>
          <cell r="F164">
            <v>17</v>
          </cell>
          <cell r="G164" t="str">
            <v>53</v>
          </cell>
          <cell r="H164" t="str">
            <v>5</v>
          </cell>
          <cell r="I164" t="str">
            <v>2</v>
          </cell>
          <cell r="J164" t="str">
            <v>1</v>
          </cell>
          <cell r="K164" t="str">
            <v>01</v>
          </cell>
          <cell r="L164" t="str">
            <v>01</v>
          </cell>
          <cell r="N164" t="str">
            <v>17.53.5.2.1.01.01</v>
          </cell>
          <cell r="O164" t="str">
            <v>5.2.1.01.01</v>
          </cell>
          <cell r="P164" t="str">
            <v>Honorarium Panitia Pelaksana Kegiatan - Tim Pertimbangan Alih Tugas/Mutasi Intern Masuk dan Keluar - Bulan Oktober s/d Desember 2017 - Kegiatan Pemrosesan Alih Tugas/Mutasi Intern, Masuk &amp; Keluar dari Pemkot Metro</v>
          </cell>
          <cell r="Q164" t="str">
            <v>LS</v>
          </cell>
          <cell r="R164" t="str">
            <v>LS</v>
          </cell>
          <cell r="T164">
            <v>5565000</v>
          </cell>
          <cell r="U164">
            <v>555477280</v>
          </cell>
        </row>
        <row r="165">
          <cell r="A165" t="str">
            <v>5PPh Pasal 21 ....</v>
          </cell>
          <cell r="B165">
            <v>142</v>
          </cell>
          <cell r="C165" t="str">
            <v>18-12-2017</v>
          </cell>
          <cell r="D165" t="str">
            <v>4.05</v>
          </cell>
          <cell r="E165" t="str">
            <v>12</v>
          </cell>
          <cell r="F165">
            <v>17</v>
          </cell>
          <cell r="G165" t="str">
            <v>53</v>
          </cell>
          <cell r="H165" t="str">
            <v xml:space="preserve">PPh Pasal 21 </v>
          </cell>
          <cell r="M165" t="str">
            <v>a</v>
          </cell>
          <cell r="N165" t="str">
            <v>17.53.PPh Pasal 21 ....</v>
          </cell>
          <cell r="O165" t="str">
            <v>PPh Pasal 21 ....</v>
          </cell>
          <cell r="P165" t="str">
            <v>Pajak - PPh Pasal 21 - Honorarium Panitia Pelaksana Kegiatan - Tim Pertimbangan Alih Tugas/Mutasi Intern Masuk dan Keluar - Bulan Oktober s/d Desember 2017 - Kegiatan Pemrosesan Alih Tugas/Mutasi Intern, Masuk &amp; Keluar dari Pemkot Metro</v>
          </cell>
          <cell r="Q165" t="str">
            <v>LS</v>
          </cell>
          <cell r="R165" t="str">
            <v>LS</v>
          </cell>
          <cell r="S165">
            <v>714750</v>
          </cell>
          <cell r="U165">
            <v>556192030</v>
          </cell>
        </row>
        <row r="166">
          <cell r="A166" t="str">
            <v>6PPh Pasal 21 ....</v>
          </cell>
          <cell r="B166">
            <v>143</v>
          </cell>
          <cell r="C166" t="str">
            <v>18-12-2017</v>
          </cell>
          <cell r="D166" t="str">
            <v>4.05</v>
          </cell>
          <cell r="E166" t="str">
            <v>12</v>
          </cell>
          <cell r="F166">
            <v>17</v>
          </cell>
          <cell r="G166" t="str">
            <v>53</v>
          </cell>
          <cell r="H166" t="str">
            <v xml:space="preserve">PPh Pasal 21 </v>
          </cell>
          <cell r="M166" t="str">
            <v>a</v>
          </cell>
          <cell r="N166" t="str">
            <v>17.53.PPh Pasal 21 ....</v>
          </cell>
          <cell r="O166" t="str">
            <v>PPh Pasal 21 ....</v>
          </cell>
          <cell r="P166" t="str">
            <v>Pajak - PPh Pasal 21 - Honorarium Panitia Pelaksana Kegiatan - Tim Pertimbangan Alih Tugas/Mutasi Intern Masuk dan Keluar - Bulan Oktober s/d Desember 2017 - Kegiatan Pemrosesan Alih Tugas/Mutasi Intern, Masuk &amp; Keluar dari Pemkot Metro</v>
          </cell>
          <cell r="Q166" t="str">
            <v>LS</v>
          </cell>
          <cell r="R166" t="str">
            <v>LS</v>
          </cell>
          <cell r="T166">
            <v>714750</v>
          </cell>
          <cell r="U166">
            <v>555477280</v>
          </cell>
        </row>
        <row r="167">
          <cell r="A167" t="str">
            <v>15.2.1.01.03</v>
          </cell>
          <cell r="B167">
            <v>144</v>
          </cell>
          <cell r="C167" t="str">
            <v>18-12-2017</v>
          </cell>
          <cell r="D167" t="str">
            <v>4.05</v>
          </cell>
          <cell r="E167" t="str">
            <v>12</v>
          </cell>
          <cell r="F167">
            <v>17</v>
          </cell>
          <cell r="G167" t="str">
            <v>53</v>
          </cell>
          <cell r="H167" t="str">
            <v>5</v>
          </cell>
          <cell r="I167" t="str">
            <v>2</v>
          </cell>
          <cell r="J167" t="str">
            <v>1</v>
          </cell>
          <cell r="K167" t="str">
            <v>01</v>
          </cell>
          <cell r="L167" t="str">
            <v>03</v>
          </cell>
          <cell r="N167" t="str">
            <v>17.53.5.2.1.01.03</v>
          </cell>
          <cell r="O167" t="str">
            <v>5.2.1.01.03</v>
          </cell>
          <cell r="P167" t="str">
            <v>Honorarium Pelaksana Kegiatan - PPTK dan BPP - Bulan Oktober s/d Desember 2017 - Kegiatan Pemrosesan Alih Tugas/Mutasi Intern, Masuk &amp; Keluar dari Pemkot Metro</v>
          </cell>
          <cell r="Q167" t="str">
            <v>LS</v>
          </cell>
          <cell r="R167" t="str">
            <v>LS</v>
          </cell>
          <cell r="T167">
            <v>765000</v>
          </cell>
          <cell r="U167">
            <v>554712280</v>
          </cell>
        </row>
        <row r="168">
          <cell r="A168" t="str">
            <v>7PPh Pasal 21 ....</v>
          </cell>
          <cell r="B168">
            <v>145</v>
          </cell>
          <cell r="C168" t="str">
            <v>18-12-2017</v>
          </cell>
          <cell r="D168" t="str">
            <v>4.05</v>
          </cell>
          <cell r="E168" t="str">
            <v>12</v>
          </cell>
          <cell r="F168">
            <v>17</v>
          </cell>
          <cell r="G168" t="str">
            <v>53</v>
          </cell>
          <cell r="H168" t="str">
            <v xml:space="preserve">PPh Pasal 21 </v>
          </cell>
          <cell r="M168" t="str">
            <v>a</v>
          </cell>
          <cell r="N168" t="str">
            <v>17.53.PPh Pasal 21 ....</v>
          </cell>
          <cell r="O168" t="str">
            <v>PPh Pasal 21 ....</v>
          </cell>
          <cell r="P168" t="str">
            <v>Pajak - PPh Pasal 21 - Honorarium Pelaksana Kegiatan - PPTK dan BPP - Bulan Oktober s/d Desember 2017 - Kegiatan Pemrosesan Alih Tugas/Mutasi Intern, Masuk &amp; Keluar dari Pemkot Metro</v>
          </cell>
          <cell r="Q168" t="str">
            <v>LS</v>
          </cell>
          <cell r="R168" t="str">
            <v>LS</v>
          </cell>
          <cell r="S168">
            <v>80250</v>
          </cell>
          <cell r="U168">
            <v>554792530</v>
          </cell>
        </row>
        <row r="169">
          <cell r="A169" t="str">
            <v>8PPh Pasal 21 ....</v>
          </cell>
          <cell r="B169">
            <v>146</v>
          </cell>
          <cell r="C169" t="str">
            <v>18-12-2017</v>
          </cell>
          <cell r="D169" t="str">
            <v>4.05</v>
          </cell>
          <cell r="E169" t="str">
            <v>12</v>
          </cell>
          <cell r="F169">
            <v>17</v>
          </cell>
          <cell r="G169" t="str">
            <v>53</v>
          </cell>
          <cell r="H169" t="str">
            <v xml:space="preserve">PPh Pasal 21 </v>
          </cell>
          <cell r="M169" t="str">
            <v>a</v>
          </cell>
          <cell r="N169" t="str">
            <v>17.53.PPh Pasal 21 ....</v>
          </cell>
          <cell r="O169" t="str">
            <v>PPh Pasal 21 ....</v>
          </cell>
          <cell r="P169" t="str">
            <v>Pajak - PPh Pasal 21 - Honorarium Pelaksana Kegiatan - PPTK dan BPP - Bulan Oktober s/d Desember 2017 - Kegiatan Pemrosesan Alih Tugas/Mutasi Intern, Masuk &amp; Keluar dari Pemkot Metro</v>
          </cell>
          <cell r="Q169" t="str">
            <v>LS</v>
          </cell>
          <cell r="R169" t="str">
            <v>LS</v>
          </cell>
          <cell r="T169">
            <v>80250</v>
          </cell>
          <cell r="U169">
            <v>554712280</v>
          </cell>
        </row>
        <row r="170">
          <cell r="A170" t="str">
            <v>15.2.1.03.01</v>
          </cell>
          <cell r="B170">
            <v>147</v>
          </cell>
          <cell r="C170" t="str">
            <v>18-12-2017</v>
          </cell>
          <cell r="D170" t="str">
            <v>4.05</v>
          </cell>
          <cell r="E170" t="str">
            <v>12</v>
          </cell>
          <cell r="F170">
            <v>17</v>
          </cell>
          <cell r="G170" t="str">
            <v>53</v>
          </cell>
          <cell r="H170" t="str">
            <v>5</v>
          </cell>
          <cell r="I170" t="str">
            <v>2</v>
          </cell>
          <cell r="J170" t="str">
            <v>1</v>
          </cell>
          <cell r="K170" t="str">
            <v>03</v>
          </cell>
          <cell r="L170" t="str">
            <v>01</v>
          </cell>
          <cell r="N170" t="str">
            <v>17.53.5.2.1.03.01</v>
          </cell>
          <cell r="O170" t="str">
            <v>5.2.1.03.01</v>
          </cell>
          <cell r="P170" t="str">
            <v>Uang Lembur PNS - An. ABP. Herjuno, S.Sos. Dkk - Tanggal 15 s/d 17 Desember 2017 - Kegiatan Pemrosesan Alih Tugas/Mutasi Intern, Masuk &amp; Keluar dari Pemkot Metro</v>
          </cell>
          <cell r="Q170" t="str">
            <v>LS</v>
          </cell>
          <cell r="R170" t="str">
            <v>LS</v>
          </cell>
          <cell r="T170">
            <v>3145000</v>
          </cell>
          <cell r="U170">
            <v>551567280</v>
          </cell>
        </row>
        <row r="171">
          <cell r="A171" t="str">
            <v>9PPh Pasal 21 ....</v>
          </cell>
          <cell r="B171">
            <v>148</v>
          </cell>
          <cell r="C171" t="str">
            <v>18-12-2017</v>
          </cell>
          <cell r="D171" t="str">
            <v>4.05</v>
          </cell>
          <cell r="E171" t="str">
            <v>12</v>
          </cell>
          <cell r="F171">
            <v>17</v>
          </cell>
          <cell r="G171" t="str">
            <v>53</v>
          </cell>
          <cell r="H171" t="str">
            <v xml:space="preserve">PPh Pasal 21 </v>
          </cell>
          <cell r="M171" t="str">
            <v>a</v>
          </cell>
          <cell r="N171" t="str">
            <v>17.53.PPh Pasal 21 ....</v>
          </cell>
          <cell r="O171" t="str">
            <v>PPh Pasal 21 ....</v>
          </cell>
          <cell r="P171" t="str">
            <v>Pajak - PPh Pasal 21 - Uang Lembur PNS - An. ABP. Herjuno, S.Sos. Dkk - Tanggal 15 s/d 17 Desember 2017 - Kegiatan Pemrosesan Alih Tugas/Mutasi Intern, Masuk &amp; Keluar dari Pemkot Metro</v>
          </cell>
          <cell r="Q171" t="str">
            <v>LS</v>
          </cell>
          <cell r="R171" t="str">
            <v>LS</v>
          </cell>
          <cell r="S171">
            <v>242350</v>
          </cell>
          <cell r="U171">
            <v>551809630</v>
          </cell>
        </row>
        <row r="172">
          <cell r="A172" t="str">
            <v>10PPh Pasal 21 ....</v>
          </cell>
          <cell r="B172">
            <v>149</v>
          </cell>
          <cell r="C172" t="str">
            <v>18-12-2017</v>
          </cell>
          <cell r="D172" t="str">
            <v>4.05</v>
          </cell>
          <cell r="E172" t="str">
            <v>12</v>
          </cell>
          <cell r="F172">
            <v>17</v>
          </cell>
          <cell r="G172" t="str">
            <v>53</v>
          </cell>
          <cell r="H172" t="str">
            <v xml:space="preserve">PPh Pasal 21 </v>
          </cell>
          <cell r="M172" t="str">
            <v>a</v>
          </cell>
          <cell r="N172" t="str">
            <v>17.53.PPh Pasal 21 ....</v>
          </cell>
          <cell r="O172" t="str">
            <v>PPh Pasal 21 ....</v>
          </cell>
          <cell r="P172" t="str">
            <v>Pajak - PPh Pasal 21 - Uang Lembur PNS - An. ABP. Herjuno, S.Sos. Dkk - Tanggal 15 s/d 17 Desember 2017 - Kegiatan Pemrosesan Alih Tugas/Mutasi Intern, Masuk &amp; Keluar dari Pemkot Metro</v>
          </cell>
          <cell r="Q172" t="str">
            <v>LS</v>
          </cell>
          <cell r="R172" t="str">
            <v>LS</v>
          </cell>
          <cell r="T172">
            <v>242350</v>
          </cell>
          <cell r="U172">
            <v>551567280</v>
          </cell>
        </row>
        <row r="173">
          <cell r="A173" t="str">
            <v>25.2.1.03.01</v>
          </cell>
          <cell r="B173">
            <v>150</v>
          </cell>
          <cell r="C173" t="str">
            <v>18-12-2017</v>
          </cell>
          <cell r="D173" t="str">
            <v>4.05</v>
          </cell>
          <cell r="E173" t="str">
            <v>12</v>
          </cell>
          <cell r="F173">
            <v>17</v>
          </cell>
          <cell r="G173" t="str">
            <v>53</v>
          </cell>
          <cell r="H173" t="str">
            <v>5</v>
          </cell>
          <cell r="I173" t="str">
            <v>2</v>
          </cell>
          <cell r="J173" t="str">
            <v>1</v>
          </cell>
          <cell r="K173" t="str">
            <v>03</v>
          </cell>
          <cell r="L173" t="str">
            <v>01</v>
          </cell>
          <cell r="N173" t="str">
            <v>17.53.5.2.1.03.01</v>
          </cell>
          <cell r="O173" t="str">
            <v>5.2.1.03.01</v>
          </cell>
          <cell r="P173" t="str">
            <v>Uang Lembur PNS - An. ABP. Herjuno, S.Sos. Dkk - Tanggal 22 s/d 23 Desember 2017 - Kegiatan Pemrosesan Alih Tugas/Mutasi Intern, Masuk &amp; Keluar dari Pemkot Metro</v>
          </cell>
          <cell r="Q173" t="str">
            <v>LS</v>
          </cell>
          <cell r="R173" t="str">
            <v>LS</v>
          </cell>
          <cell r="T173">
            <v>3145000</v>
          </cell>
          <cell r="U173">
            <v>548422280</v>
          </cell>
        </row>
        <row r="174">
          <cell r="A174" t="str">
            <v>11PPh Pasal 21 ....</v>
          </cell>
          <cell r="B174">
            <v>151</v>
          </cell>
          <cell r="C174" t="str">
            <v>18-12-2017</v>
          </cell>
          <cell r="D174" t="str">
            <v>4.05</v>
          </cell>
          <cell r="E174" t="str">
            <v>12</v>
          </cell>
          <cell r="F174">
            <v>17</v>
          </cell>
          <cell r="G174" t="str">
            <v>53</v>
          </cell>
          <cell r="H174" t="str">
            <v xml:space="preserve">PPh Pasal 21 </v>
          </cell>
          <cell r="M174" t="str">
            <v>a</v>
          </cell>
          <cell r="N174" t="str">
            <v>17.53.PPh Pasal 21 ....</v>
          </cell>
          <cell r="O174" t="str">
            <v>PPh Pasal 21 ....</v>
          </cell>
          <cell r="P174" t="str">
            <v>Pajak - PPh Pasal 21 - Uang Lembur PNS - An. ABP. Herjuno, S.Sos. Dkk - Tanggal 22 s/d 23 Desember 2017 - Kegiatan Pemrosesan Alih Tugas/Mutasi Intern, Masuk &amp; Keluar dari Pemkot Metro</v>
          </cell>
          <cell r="Q174" t="str">
            <v>LS</v>
          </cell>
          <cell r="R174" t="str">
            <v>LS</v>
          </cell>
          <cell r="S174">
            <v>242350</v>
          </cell>
          <cell r="U174">
            <v>548664630</v>
          </cell>
        </row>
        <row r="175">
          <cell r="A175" t="str">
            <v>12PPh Pasal 21 ....</v>
          </cell>
          <cell r="B175">
            <v>152</v>
          </cell>
          <cell r="C175" t="str">
            <v>18-12-2017</v>
          </cell>
          <cell r="D175" t="str">
            <v>4.05</v>
          </cell>
          <cell r="E175" t="str">
            <v>12</v>
          </cell>
          <cell r="F175">
            <v>17</v>
          </cell>
          <cell r="G175" t="str">
            <v>53</v>
          </cell>
          <cell r="H175" t="str">
            <v xml:space="preserve">PPh Pasal 21 </v>
          </cell>
          <cell r="M175" t="str">
            <v>a</v>
          </cell>
          <cell r="N175" t="str">
            <v>17.53.PPh Pasal 21 ....</v>
          </cell>
          <cell r="O175" t="str">
            <v>PPh Pasal 21 ....</v>
          </cell>
          <cell r="P175" t="str">
            <v>Pajak - PPh Pasal 21 - Uang Lembur PNS - An. ABP. Herjuno, S.Sos. Dkk - Tanggal 22 s/d 23 Desember 2017 - Kegiatan Pemrosesan Alih Tugas/Mutasi Intern, Masuk &amp; Keluar dari Pemkot Metro</v>
          </cell>
          <cell r="Q175" t="str">
            <v>LS</v>
          </cell>
          <cell r="R175" t="str">
            <v>LS</v>
          </cell>
          <cell r="T175">
            <v>242350</v>
          </cell>
          <cell r="U175">
            <v>548422280</v>
          </cell>
        </row>
        <row r="176">
          <cell r="A176" t="str">
            <v>19sp2d ls....</v>
          </cell>
          <cell r="B176">
            <v>153</v>
          </cell>
          <cell r="C176" t="str">
            <v>18-12-2017</v>
          </cell>
          <cell r="D176" t="str">
            <v>4.05</v>
          </cell>
          <cell r="E176" t="str">
            <v>12</v>
          </cell>
          <cell r="F176">
            <v>17</v>
          </cell>
          <cell r="G176" t="str">
            <v>62</v>
          </cell>
          <cell r="H176" t="str">
            <v>sp2d ls</v>
          </cell>
          <cell r="M176" t="str">
            <v>s</v>
          </cell>
          <cell r="N176" t="str">
            <v>17.62.sp2d ls....</v>
          </cell>
          <cell r="O176" t="str">
            <v>sp2d ls....</v>
          </cell>
          <cell r="P176" t="str">
            <v>Diterima SP2D Langsung Nomor : 900/4137/LS/B-4/2017 tanggal 18 Desember 2017 perihal Kegiatan Sosialisasi Peraturan Kepegawaian</v>
          </cell>
          <cell r="Q176" t="str">
            <v>LS</v>
          </cell>
          <cell r="R176" t="str">
            <v>LS</v>
          </cell>
          <cell r="S176">
            <v>54303653</v>
          </cell>
          <cell r="U176">
            <v>602725933</v>
          </cell>
        </row>
        <row r="177">
          <cell r="A177" t="str">
            <v>25.2.1.01.01</v>
          </cell>
          <cell r="B177">
            <v>154</v>
          </cell>
          <cell r="C177" t="str">
            <v>18-12-2017</v>
          </cell>
          <cell r="D177" t="str">
            <v>4.05</v>
          </cell>
          <cell r="E177" t="str">
            <v>12</v>
          </cell>
          <cell r="F177">
            <v>17</v>
          </cell>
          <cell r="G177" t="str">
            <v>62</v>
          </cell>
          <cell r="H177" t="str">
            <v>5</v>
          </cell>
          <cell r="I177" t="str">
            <v>2</v>
          </cell>
          <cell r="J177" t="str">
            <v>1</v>
          </cell>
          <cell r="K177" t="str">
            <v>01</v>
          </cell>
          <cell r="L177" t="str">
            <v>01</v>
          </cell>
          <cell r="N177" t="str">
            <v>17.62.5.2.1.01.01</v>
          </cell>
          <cell r="O177" t="str">
            <v>5.2.1.01.01</v>
          </cell>
          <cell r="P177" t="str">
            <v>Honorarium Panitia Pelaksana Kegiatan - Bulan September s/d November 2017 - Kegiatan Sosialisasi Peraturan Kepegawaian</v>
          </cell>
          <cell r="Q177" t="str">
            <v>LS</v>
          </cell>
          <cell r="R177" t="str">
            <v>LS</v>
          </cell>
          <cell r="T177">
            <v>12390000</v>
          </cell>
          <cell r="U177">
            <v>590335933</v>
          </cell>
        </row>
        <row r="178">
          <cell r="A178" t="str">
            <v>13PPh Pasal 21 ....</v>
          </cell>
          <cell r="B178">
            <v>155</v>
          </cell>
          <cell r="C178" t="str">
            <v>18-12-2017</v>
          </cell>
          <cell r="D178" t="str">
            <v>4.05</v>
          </cell>
          <cell r="E178" t="str">
            <v>12</v>
          </cell>
          <cell r="F178">
            <v>17</v>
          </cell>
          <cell r="G178" t="str">
            <v>62</v>
          </cell>
          <cell r="H178" t="str">
            <v xml:space="preserve">PPh Pasal 21 </v>
          </cell>
          <cell r="M178" t="str">
            <v>a</v>
          </cell>
          <cell r="N178" t="str">
            <v>17.62.PPh Pasal 21 ....</v>
          </cell>
          <cell r="O178" t="str">
            <v>PPh Pasal 21 ....</v>
          </cell>
          <cell r="P178" t="str">
            <v>Pajak - PPh Pasal 21 - Honorarium Panitia Pelaksana Kegiatan - Bulan September s/d November 2017 - Kegiatan Sosialisasi Peraturan Kepegawaian</v>
          </cell>
          <cell r="Q178" t="str">
            <v>LS</v>
          </cell>
          <cell r="R178" t="str">
            <v>LS</v>
          </cell>
          <cell r="S178">
            <v>1168500</v>
          </cell>
          <cell r="U178">
            <v>591504433</v>
          </cell>
        </row>
        <row r="179">
          <cell r="A179" t="str">
            <v>14PPh Pasal 21 ....</v>
          </cell>
          <cell r="B179">
            <v>156</v>
          </cell>
          <cell r="C179" t="str">
            <v>18-12-2017</v>
          </cell>
          <cell r="D179" t="str">
            <v>4.05</v>
          </cell>
          <cell r="E179" t="str">
            <v>12</v>
          </cell>
          <cell r="F179">
            <v>17</v>
          </cell>
          <cell r="G179" t="str">
            <v>62</v>
          </cell>
          <cell r="H179" t="str">
            <v xml:space="preserve">PPh Pasal 21 </v>
          </cell>
          <cell r="M179" t="str">
            <v>a</v>
          </cell>
          <cell r="N179" t="str">
            <v>17.62.PPh Pasal 21 ....</v>
          </cell>
          <cell r="O179" t="str">
            <v>PPh Pasal 21 ....</v>
          </cell>
          <cell r="P179" t="str">
            <v>Pajak - PPh Pasal 21 - Honorarium Panitia Pelaksana Kegiatan - Bulan September s/d November 2017 - Kegiatan Sosialisasi Peraturan Kepegawaian</v>
          </cell>
          <cell r="Q179" t="str">
            <v>LS</v>
          </cell>
          <cell r="R179" t="str">
            <v>LS</v>
          </cell>
          <cell r="T179">
            <v>1168500</v>
          </cell>
          <cell r="U179">
            <v>590335933</v>
          </cell>
        </row>
        <row r="180">
          <cell r="A180" t="str">
            <v>25.2.1.01.03</v>
          </cell>
          <cell r="B180">
            <v>157</v>
          </cell>
          <cell r="C180" t="str">
            <v>18-12-2017</v>
          </cell>
          <cell r="D180" t="str">
            <v>4.05</v>
          </cell>
          <cell r="E180" t="str">
            <v>12</v>
          </cell>
          <cell r="F180">
            <v>17</v>
          </cell>
          <cell r="G180" t="str">
            <v>62</v>
          </cell>
          <cell r="H180" t="str">
            <v>5</v>
          </cell>
          <cell r="I180" t="str">
            <v>2</v>
          </cell>
          <cell r="J180" t="str">
            <v>1</v>
          </cell>
          <cell r="K180" t="str">
            <v>01</v>
          </cell>
          <cell r="L180" t="str">
            <v>03</v>
          </cell>
          <cell r="N180" t="str">
            <v>17.62.5.2.1.01.03</v>
          </cell>
          <cell r="O180" t="str">
            <v>5.2.1.01.03</v>
          </cell>
          <cell r="P180" t="str">
            <v>Honorarium Pelaksana Kegiatan - PPTK dan BPP - - Bulan September s/d November 2017 - Kegiatan Sosialisasi Peraturan Kepegawaian</v>
          </cell>
          <cell r="Q180" t="str">
            <v>LS</v>
          </cell>
          <cell r="R180" t="str">
            <v>LS</v>
          </cell>
          <cell r="T180">
            <v>1140000</v>
          </cell>
          <cell r="U180">
            <v>589195933</v>
          </cell>
        </row>
        <row r="181">
          <cell r="A181" t="str">
            <v>15PPh Pasal 21 ....</v>
          </cell>
          <cell r="B181">
            <v>158</v>
          </cell>
          <cell r="C181" t="str">
            <v>18-12-2017</v>
          </cell>
          <cell r="D181" t="str">
            <v>4.05</v>
          </cell>
          <cell r="E181" t="str">
            <v>12</v>
          </cell>
          <cell r="F181">
            <v>17</v>
          </cell>
          <cell r="G181" t="str">
            <v>62</v>
          </cell>
          <cell r="H181" t="str">
            <v xml:space="preserve">PPh Pasal 21 </v>
          </cell>
          <cell r="M181" t="str">
            <v>a</v>
          </cell>
          <cell r="N181" t="str">
            <v>17.62.PPh Pasal 21 ....</v>
          </cell>
          <cell r="O181" t="str">
            <v>PPh Pasal 21 ....</v>
          </cell>
          <cell r="P181" t="str">
            <v>Pajak - PPh Pasal 21 - Honorarium Pelaksana Kegiatan - PPTK dan BPP - - Bulan September s/d November 2017 - Kegiatan Sosialisasi Peraturan Kepegawaian</v>
          </cell>
          <cell r="Q181" t="str">
            <v>LS</v>
          </cell>
          <cell r="R181" t="str">
            <v>LS</v>
          </cell>
          <cell r="S181">
            <v>57000</v>
          </cell>
          <cell r="U181">
            <v>589252933</v>
          </cell>
        </row>
        <row r="182">
          <cell r="A182" t="str">
            <v>16PPh Pasal 21 ....</v>
          </cell>
          <cell r="B182">
            <v>159</v>
          </cell>
          <cell r="C182" t="str">
            <v>18-12-2017</v>
          </cell>
          <cell r="D182" t="str">
            <v>4.05</v>
          </cell>
          <cell r="E182" t="str">
            <v>12</v>
          </cell>
          <cell r="F182">
            <v>17</v>
          </cell>
          <cell r="G182" t="str">
            <v>62</v>
          </cell>
          <cell r="H182" t="str">
            <v xml:space="preserve">PPh Pasal 21 </v>
          </cell>
          <cell r="M182" t="str">
            <v>a</v>
          </cell>
          <cell r="N182" t="str">
            <v>17.62.PPh Pasal 21 ....</v>
          </cell>
          <cell r="O182" t="str">
            <v>PPh Pasal 21 ....</v>
          </cell>
          <cell r="P182" t="str">
            <v>Pajak - PPh Pasal 21 - Honorarium Pelaksana Kegiatan - PPTK dan BPP - - Bulan September s/d November 2017 - Kegiatan Sosialisasi Peraturan Kepegawaian</v>
          </cell>
          <cell r="Q182" t="str">
            <v>LS</v>
          </cell>
          <cell r="R182" t="str">
            <v>LS</v>
          </cell>
          <cell r="T182">
            <v>57000</v>
          </cell>
          <cell r="U182">
            <v>589195933</v>
          </cell>
        </row>
        <row r="183">
          <cell r="A183" t="str">
            <v>15.2.2.03.30</v>
          </cell>
          <cell r="B183">
            <v>160</v>
          </cell>
          <cell r="C183" t="str">
            <v>18-12-2017</v>
          </cell>
          <cell r="D183" t="str">
            <v>4.05</v>
          </cell>
          <cell r="E183" t="str">
            <v>12</v>
          </cell>
          <cell r="F183">
            <v>17</v>
          </cell>
          <cell r="G183" t="str">
            <v>62</v>
          </cell>
          <cell r="H183" t="str">
            <v>5</v>
          </cell>
          <cell r="I183" t="str">
            <v>2</v>
          </cell>
          <cell r="J183" t="str">
            <v>2</v>
          </cell>
          <cell r="K183" t="str">
            <v>03</v>
          </cell>
          <cell r="L183" t="str">
            <v>30</v>
          </cell>
          <cell r="N183" t="str">
            <v>17.62.5.2.2.03.30</v>
          </cell>
          <cell r="O183" t="str">
            <v>5.2.2.03.30</v>
          </cell>
          <cell r="P183" t="str">
            <v>Belanja Jasa Tenaga Ahli/ Instruktur/ Narasumber - Narasumber dari Kanreg. V BKN Jakarta - Istati Atidah, S.H., M.H.., Drs. Sukir, dan Budi Sutono - Angkatan II - Tanggal 29 s/d 30 November 2017 - Kegiatan Sosialisasi Peraturan Kepegawaian</v>
          </cell>
          <cell r="Q183" t="str">
            <v>LS</v>
          </cell>
          <cell r="R183" t="str">
            <v>LS</v>
          </cell>
          <cell r="T183">
            <v>9600000</v>
          </cell>
          <cell r="U183">
            <v>579595933</v>
          </cell>
        </row>
        <row r="184">
          <cell r="A184" t="str">
            <v>17PPh Pasal 21 ....</v>
          </cell>
          <cell r="B184">
            <v>161</v>
          </cell>
          <cell r="C184" t="str">
            <v>18-12-2017</v>
          </cell>
          <cell r="D184" t="str">
            <v>4.05</v>
          </cell>
          <cell r="E184" t="str">
            <v>12</v>
          </cell>
          <cell r="F184">
            <v>17</v>
          </cell>
          <cell r="G184" t="str">
            <v>62</v>
          </cell>
          <cell r="H184" t="str">
            <v xml:space="preserve">PPh Pasal 21 </v>
          </cell>
          <cell r="M184" t="str">
            <v>a</v>
          </cell>
          <cell r="N184" t="str">
            <v>17.62.PPh Pasal 21 ....</v>
          </cell>
          <cell r="O184" t="str">
            <v>PPh Pasal 21 ....</v>
          </cell>
          <cell r="P184" t="str">
            <v>Pajak - PPh Pasal 21 - Belanja Jasa Tenaga Ahli/ Instruktur/ Narasumber - Narasumber dari Kanreg. V BKN Jakarta - Istati Atidah, S.H., M.H.., Drs. Sukir, dan Budi Sutono - Angkatan II - Tanggal 29 s/d 30 November 2017 - Kegiatan Sosialisasi Peraturan Kepe</v>
          </cell>
          <cell r="Q184" t="str">
            <v>LS</v>
          </cell>
          <cell r="R184" t="str">
            <v>LS</v>
          </cell>
          <cell r="S184">
            <v>1440000</v>
          </cell>
          <cell r="U184">
            <v>581035933</v>
          </cell>
        </row>
        <row r="185">
          <cell r="A185" t="str">
            <v>18PPh Pasal 21 ....</v>
          </cell>
          <cell r="B185">
            <v>162</v>
          </cell>
          <cell r="C185" t="str">
            <v>18-12-2017</v>
          </cell>
          <cell r="D185" t="str">
            <v>4.05</v>
          </cell>
          <cell r="E185" t="str">
            <v>12</v>
          </cell>
          <cell r="F185">
            <v>17</v>
          </cell>
          <cell r="G185" t="str">
            <v>62</v>
          </cell>
          <cell r="H185" t="str">
            <v xml:space="preserve">PPh Pasal 21 </v>
          </cell>
          <cell r="M185" t="str">
            <v>a</v>
          </cell>
          <cell r="N185" t="str">
            <v>17.62.PPh Pasal 21 ....</v>
          </cell>
          <cell r="O185" t="str">
            <v>PPh Pasal 21 ....</v>
          </cell>
          <cell r="P185" t="str">
            <v>Pajak - PPh Pasal 21 - Belanja Jasa Tenaga Ahli/ Instruktur/ Narasumber - Narasumber dari Kanreg. V BKN Jakarta - Istati Atidah, S.H., M.H.., Drs. Sukir, dan Budi Sutono - Angkatan II - Tanggal 29 s/d 30 November 2017 - Kegiatan Sosialisasi Peraturan Kepe</v>
          </cell>
          <cell r="Q185" t="str">
            <v>LS</v>
          </cell>
          <cell r="R185" t="str">
            <v>LS</v>
          </cell>
          <cell r="T185">
            <v>1440000</v>
          </cell>
          <cell r="U185">
            <v>579595933</v>
          </cell>
        </row>
        <row r="186">
          <cell r="A186" t="str">
            <v>25.2.2.03.30</v>
          </cell>
          <cell r="B186">
            <v>163</v>
          </cell>
          <cell r="C186" t="str">
            <v>18-12-2017</v>
          </cell>
          <cell r="D186" t="str">
            <v>4.05</v>
          </cell>
          <cell r="E186" t="str">
            <v>12</v>
          </cell>
          <cell r="F186">
            <v>17</v>
          </cell>
          <cell r="G186" t="str">
            <v>62</v>
          </cell>
          <cell r="H186" t="str">
            <v>5</v>
          </cell>
          <cell r="I186" t="str">
            <v>2</v>
          </cell>
          <cell r="J186" t="str">
            <v>2</v>
          </cell>
          <cell r="K186" t="str">
            <v>03</v>
          </cell>
          <cell r="L186" t="str">
            <v>30</v>
          </cell>
          <cell r="N186" t="str">
            <v>17.62.5.2.2.03.30</v>
          </cell>
          <cell r="O186" t="str">
            <v>5.2.2.03.30</v>
          </cell>
          <cell r="P186" t="str">
            <v>Belanja Jasa Tenaga Ahli/ Instruktur/ Narasumber - Narasumber dari KASN An. Irwansyah dan Ade Kurniawan  - Angkatan I - Tanggal 27  s/d 28 November 2017 - Kegiatan Sosialisasi Peraturan Kepegawaian</v>
          </cell>
          <cell r="Q186" t="str">
            <v>LS</v>
          </cell>
          <cell r="R186" t="str">
            <v>LS</v>
          </cell>
          <cell r="T186">
            <v>14400000</v>
          </cell>
          <cell r="U186">
            <v>565195933</v>
          </cell>
        </row>
        <row r="187">
          <cell r="A187" t="str">
            <v>19PPh Pasal 21 ....</v>
          </cell>
          <cell r="B187">
            <v>164</v>
          </cell>
          <cell r="C187" t="str">
            <v>18-12-2017</v>
          </cell>
          <cell r="D187" t="str">
            <v>4.05</v>
          </cell>
          <cell r="E187" t="str">
            <v>12</v>
          </cell>
          <cell r="F187">
            <v>17</v>
          </cell>
          <cell r="G187" t="str">
            <v>62</v>
          </cell>
          <cell r="H187" t="str">
            <v xml:space="preserve">PPh Pasal 21 </v>
          </cell>
          <cell r="M187" t="str">
            <v>a</v>
          </cell>
          <cell r="N187" t="str">
            <v>17.62.PPh Pasal 21 ....</v>
          </cell>
          <cell r="O187" t="str">
            <v>PPh Pasal 21 ....</v>
          </cell>
          <cell r="P187" t="str">
            <v>Pajak - PPh Pasal 21 - Belanja Jasa Tenaga Ahli/ Instruktur/ Narasumber - Narasumber dari KASN An. Irwansyah dan Ade Kurniawan  - Angkatan I - Tanggal 27  s/d 28 November 2017 - Kegiatan Sosialisasi Peraturan Kepegawaian</v>
          </cell>
          <cell r="Q187" t="str">
            <v>LS</v>
          </cell>
          <cell r="R187" t="str">
            <v>LS</v>
          </cell>
          <cell r="S187">
            <v>1680000</v>
          </cell>
          <cell r="U187">
            <v>566875933</v>
          </cell>
        </row>
        <row r="188">
          <cell r="A188" t="str">
            <v>20PPh Pasal 21 ....</v>
          </cell>
          <cell r="B188">
            <v>165</v>
          </cell>
          <cell r="C188" t="str">
            <v>18-12-2017</v>
          </cell>
          <cell r="D188" t="str">
            <v>4.05</v>
          </cell>
          <cell r="E188" t="str">
            <v>12</v>
          </cell>
          <cell r="F188">
            <v>17</v>
          </cell>
          <cell r="G188" t="str">
            <v>62</v>
          </cell>
          <cell r="H188" t="str">
            <v xml:space="preserve">PPh Pasal 21 </v>
          </cell>
          <cell r="M188" t="str">
            <v>a</v>
          </cell>
          <cell r="N188" t="str">
            <v>17.62.PPh Pasal 21 ....</v>
          </cell>
          <cell r="O188" t="str">
            <v>PPh Pasal 21 ....</v>
          </cell>
          <cell r="P188" t="str">
            <v>Pajak - PPh Pasal 21 - Belanja Jasa Tenaga Ahli/ Instruktur/ Narasumber - Narasumber dari KASN An. Irwansyah dan Ade Kurniawan  - Angkatan I - Tanggal 27  s/d 28 November 2017 - Kegiatan Sosialisasi Peraturan Kepegawaian</v>
          </cell>
          <cell r="Q188" t="str">
            <v>LS</v>
          </cell>
          <cell r="R188" t="str">
            <v>LS</v>
          </cell>
          <cell r="T188">
            <v>1680000</v>
          </cell>
          <cell r="U188">
            <v>565195933</v>
          </cell>
        </row>
        <row r="189">
          <cell r="A189" t="str">
            <v>15.2.2.25.04</v>
          </cell>
          <cell r="B189">
            <v>166</v>
          </cell>
          <cell r="C189" t="str">
            <v>18-12-2017</v>
          </cell>
          <cell r="D189" t="str">
            <v>4.05</v>
          </cell>
          <cell r="E189" t="str">
            <v>12</v>
          </cell>
          <cell r="F189">
            <v>17</v>
          </cell>
          <cell r="G189" t="str">
            <v>62</v>
          </cell>
          <cell r="H189" t="str">
            <v>5</v>
          </cell>
          <cell r="I189" t="str">
            <v>2</v>
          </cell>
          <cell r="J189" t="str">
            <v>2</v>
          </cell>
          <cell r="K189">
            <v>25</v>
          </cell>
          <cell r="L189" t="str">
            <v>04</v>
          </cell>
          <cell r="N189" t="str">
            <v>17.62.5.2.2.25.04</v>
          </cell>
          <cell r="O189" t="str">
            <v>5.2.2.25.04</v>
          </cell>
          <cell r="P189" t="str">
            <v>Biaya Transport Pelaksana Kegiatan - Bantuan Uang Saku 10 Orang Peserta Peraturan Kepegawaian Angkatan I Tanggal 27 s/d 28 Novembeer 2017 - Kegiatan Sosialisasi Peraturan Kepegaian</v>
          </cell>
          <cell r="Q189" t="str">
            <v>LS</v>
          </cell>
          <cell r="R189" t="str">
            <v>LS</v>
          </cell>
          <cell r="T189">
            <v>6000000</v>
          </cell>
          <cell r="U189">
            <v>559195933</v>
          </cell>
        </row>
        <row r="190">
          <cell r="A190" t="str">
            <v>25.2.2.25.04</v>
          </cell>
          <cell r="B190">
            <v>167</v>
          </cell>
          <cell r="C190" t="str">
            <v>18-12-2017</v>
          </cell>
          <cell r="D190" t="str">
            <v>4.05</v>
          </cell>
          <cell r="E190" t="str">
            <v>12</v>
          </cell>
          <cell r="F190">
            <v>17</v>
          </cell>
          <cell r="G190" t="str">
            <v>62</v>
          </cell>
          <cell r="H190" t="str">
            <v>5</v>
          </cell>
          <cell r="I190" t="str">
            <v>2</v>
          </cell>
          <cell r="J190" t="str">
            <v>2</v>
          </cell>
          <cell r="K190">
            <v>25</v>
          </cell>
          <cell r="L190" t="str">
            <v>04</v>
          </cell>
          <cell r="N190" t="str">
            <v>17.62.5.2.2.25.04</v>
          </cell>
          <cell r="O190" t="str">
            <v>5.2.2.25.04</v>
          </cell>
          <cell r="P190" t="str">
            <v>Biaya Transport Pelaksana Kegiatan - Bantuan Uang Saku 10 Orang Peserta Peraturan Kepegawaian Angkatan II Tanggal 29 s/d 30 Novembeer 2017 - Kegiatan Sosialisasi Peraturan Kepegaian</v>
          </cell>
          <cell r="Q190" t="str">
            <v>LS</v>
          </cell>
          <cell r="R190" t="str">
            <v>LS</v>
          </cell>
          <cell r="T190">
            <v>6000000</v>
          </cell>
          <cell r="U190">
            <v>553195933</v>
          </cell>
        </row>
        <row r="191">
          <cell r="A191" t="str">
            <v>35.2.2.25.04</v>
          </cell>
          <cell r="B191">
            <v>168</v>
          </cell>
          <cell r="C191" t="str">
            <v>18-12-2017</v>
          </cell>
          <cell r="D191" t="str">
            <v>4.05</v>
          </cell>
          <cell r="E191" t="str">
            <v>12</v>
          </cell>
          <cell r="F191">
            <v>17</v>
          </cell>
          <cell r="G191" t="str">
            <v>62</v>
          </cell>
          <cell r="H191" t="str">
            <v>5</v>
          </cell>
          <cell r="I191" t="str">
            <v>2</v>
          </cell>
          <cell r="J191" t="str">
            <v>2</v>
          </cell>
          <cell r="K191">
            <v>25</v>
          </cell>
          <cell r="L191" t="str">
            <v>04</v>
          </cell>
          <cell r="N191" t="str">
            <v>17.62.5.2.2.25.04</v>
          </cell>
          <cell r="O191" t="str">
            <v>5.2.2.25.04</v>
          </cell>
          <cell r="P191" t="str">
            <v>Biaya Transport Pelaksana Kegiatan - Biaya Transpot untuk Penjemputan Narasumber Sosialisasi Peraturan Kepegawaian - Kegiatan Sosialisasi Peraturan Kepegaian</v>
          </cell>
          <cell r="Q191" t="str">
            <v>LS</v>
          </cell>
          <cell r="R191" t="str">
            <v>LS</v>
          </cell>
          <cell r="T191">
            <v>400000</v>
          </cell>
          <cell r="U191">
            <v>552795933</v>
          </cell>
        </row>
        <row r="192">
          <cell r="A192" t="str">
            <v>45.2.2.25.04</v>
          </cell>
          <cell r="B192">
            <v>169</v>
          </cell>
          <cell r="C192" t="str">
            <v>18-12-2017</v>
          </cell>
          <cell r="D192" t="str">
            <v>4.05</v>
          </cell>
          <cell r="E192" t="str">
            <v>12</v>
          </cell>
          <cell r="F192">
            <v>17</v>
          </cell>
          <cell r="G192" t="str">
            <v>62</v>
          </cell>
          <cell r="H192" t="str">
            <v>5</v>
          </cell>
          <cell r="I192" t="str">
            <v>2</v>
          </cell>
          <cell r="J192" t="str">
            <v>2</v>
          </cell>
          <cell r="K192">
            <v>25</v>
          </cell>
          <cell r="L192" t="str">
            <v>04</v>
          </cell>
          <cell r="N192" t="str">
            <v>17.62.5.2.2.25.04</v>
          </cell>
          <cell r="O192" t="str">
            <v>5.2.2.25.04</v>
          </cell>
          <cell r="P192" t="str">
            <v>Biaya Transport Pelaksana Kegiatan - Biaya Transpot PP (Biaya Tiket Pesawat Jakart - Lampung ) Narasumber dari KASN An. Irwansyah dan Ade Kurniawan. - Angkatan I - Kegiatan Sosialisasi Peraturan Kepegaian</v>
          </cell>
          <cell r="Q192" t="str">
            <v>LS</v>
          </cell>
          <cell r="R192" t="str">
            <v>LS</v>
          </cell>
          <cell r="T192">
            <v>2543131</v>
          </cell>
          <cell r="U192">
            <v>550252802</v>
          </cell>
        </row>
        <row r="193">
          <cell r="A193" t="str">
            <v>55.2.2.25.04</v>
          </cell>
          <cell r="B193">
            <v>170</v>
          </cell>
          <cell r="C193" t="str">
            <v>18-12-2017</v>
          </cell>
          <cell r="D193" t="str">
            <v>4.05</v>
          </cell>
          <cell r="E193" t="str">
            <v>12</v>
          </cell>
          <cell r="F193">
            <v>17</v>
          </cell>
          <cell r="G193" t="str">
            <v>62</v>
          </cell>
          <cell r="H193" t="str">
            <v>5</v>
          </cell>
          <cell r="I193" t="str">
            <v>2</v>
          </cell>
          <cell r="J193" t="str">
            <v>2</v>
          </cell>
          <cell r="K193">
            <v>25</v>
          </cell>
          <cell r="L193" t="str">
            <v>04</v>
          </cell>
          <cell r="N193" t="str">
            <v>17.62.5.2.2.25.04</v>
          </cell>
          <cell r="O193" t="str">
            <v>5.2.2.25.04</v>
          </cell>
          <cell r="P193" t="str">
            <v>Biaya Transport Pelaksana Kegiatan - Biaya Transpot PP (Biaya Tiket Pesawat Jakart - Lampung ) Narasumber dari Kanreg. V BKN Jakarta An. Istati Atidah, S.H. M.H. - Angkatan II - Kegiatan Sosialisasi Peraturan Kepegaian</v>
          </cell>
          <cell r="Q193" t="str">
            <v>LS</v>
          </cell>
          <cell r="R193" t="str">
            <v>LS</v>
          </cell>
          <cell r="T193">
            <v>917300</v>
          </cell>
          <cell r="U193">
            <v>549335502</v>
          </cell>
        </row>
        <row r="194">
          <cell r="A194" t="str">
            <v>65.2.2.25.04</v>
          </cell>
          <cell r="B194">
            <v>171</v>
          </cell>
          <cell r="C194" t="str">
            <v>18-12-2017</v>
          </cell>
          <cell r="D194" t="str">
            <v>4.05</v>
          </cell>
          <cell r="E194" t="str">
            <v>12</v>
          </cell>
          <cell r="F194">
            <v>17</v>
          </cell>
          <cell r="G194" t="str">
            <v>62</v>
          </cell>
          <cell r="H194" t="str">
            <v>5</v>
          </cell>
          <cell r="I194" t="str">
            <v>2</v>
          </cell>
          <cell r="J194" t="str">
            <v>2</v>
          </cell>
          <cell r="K194">
            <v>25</v>
          </cell>
          <cell r="L194" t="str">
            <v>04</v>
          </cell>
          <cell r="N194" t="str">
            <v>17.62.5.2.2.25.04</v>
          </cell>
          <cell r="O194" t="str">
            <v>5.2.2.25.04</v>
          </cell>
          <cell r="P194" t="str">
            <v>Biaya Transport Pelaksana Kegiatan - Biaya Transpot PP (Biaya Tiket Pesawat Jakart - Lampung ) Narasumber dari Kanreg. V BKN Jakarta An. Drs. Sukir - Angkatan II - Kegiatan Sosialisasi Peraturan Kepegaian</v>
          </cell>
          <cell r="Q194" t="str">
            <v>LS</v>
          </cell>
          <cell r="R194" t="str">
            <v>LS</v>
          </cell>
          <cell r="T194">
            <v>913222</v>
          </cell>
          <cell r="U194">
            <v>548422280</v>
          </cell>
        </row>
        <row r="195">
          <cell r="A195" t="str">
            <v>20sp2d ls....</v>
          </cell>
          <cell r="B195">
            <v>172</v>
          </cell>
          <cell r="C195" t="str">
            <v>18-12-2017</v>
          </cell>
          <cell r="D195" t="str">
            <v>4.05</v>
          </cell>
          <cell r="E195" t="str">
            <v>12</v>
          </cell>
          <cell r="F195" t="str">
            <v>00</v>
          </cell>
          <cell r="G195" t="str">
            <v>00</v>
          </cell>
          <cell r="H195" t="str">
            <v>sp2d ls</v>
          </cell>
          <cell r="M195" t="str">
            <v>s</v>
          </cell>
          <cell r="N195" t="str">
            <v>00.00.sp2d ls....</v>
          </cell>
          <cell r="O195" t="str">
            <v>sp2d ls....</v>
          </cell>
          <cell r="P195" t="str">
            <v>Diterima SP2D Langsung Nomor : 900/1095/LS-BTL/B-4/2017 tanggal 19 Desember 2017 perihal Pembayaran Tambahan Penghasilan Pegawai BKPSDM Kota Metro Bulan Desember 2017</v>
          </cell>
          <cell r="Q195" t="str">
            <v>LS</v>
          </cell>
          <cell r="R195" t="str">
            <v>LS</v>
          </cell>
          <cell r="S195">
            <v>26050000</v>
          </cell>
          <cell r="U195">
            <v>574472280</v>
          </cell>
        </row>
        <row r="196">
          <cell r="A196" t="str">
            <v>25.1.1.02.01</v>
          </cell>
          <cell r="B196">
            <v>173</v>
          </cell>
          <cell r="C196" t="str">
            <v>18-12-2017</v>
          </cell>
          <cell r="D196" t="str">
            <v>4.05</v>
          </cell>
          <cell r="E196" t="str">
            <v>12</v>
          </cell>
          <cell r="F196" t="str">
            <v>00</v>
          </cell>
          <cell r="G196" t="str">
            <v>00</v>
          </cell>
          <cell r="H196" t="str">
            <v>5</v>
          </cell>
          <cell r="I196" t="str">
            <v>1</v>
          </cell>
          <cell r="J196" t="str">
            <v>1</v>
          </cell>
          <cell r="K196" t="str">
            <v>02</v>
          </cell>
          <cell r="L196" t="str">
            <v>01</v>
          </cell>
          <cell r="N196" t="str">
            <v>00.00.5.1.1.02.01</v>
          </cell>
          <cell r="O196" t="str">
            <v>5.1.1.02.01</v>
          </cell>
          <cell r="P196" t="str">
            <v>Tambahan Penghasilan Berdasarkan Beban Kerja</v>
          </cell>
          <cell r="Q196" t="str">
            <v>LS</v>
          </cell>
          <cell r="R196" t="str">
            <v>LS</v>
          </cell>
          <cell r="T196">
            <v>26050000</v>
          </cell>
          <cell r="U196">
            <v>548422280</v>
          </cell>
        </row>
        <row r="197">
          <cell r="A197" t="str">
            <v>21PPh Pasal 21 ....</v>
          </cell>
          <cell r="B197">
            <v>174</v>
          </cell>
          <cell r="C197" t="str">
            <v>18-12-2017</v>
          </cell>
          <cell r="D197" t="str">
            <v>4.05</v>
          </cell>
          <cell r="E197" t="str">
            <v>12</v>
          </cell>
          <cell r="F197" t="str">
            <v>00</v>
          </cell>
          <cell r="G197" t="str">
            <v>00</v>
          </cell>
          <cell r="H197" t="str">
            <v xml:space="preserve">PPh Pasal 21 </v>
          </cell>
          <cell r="M197" t="str">
            <v>a</v>
          </cell>
          <cell r="N197" t="str">
            <v>00.00.PPh Pasal 21 ....</v>
          </cell>
          <cell r="O197" t="str">
            <v>PPh Pasal 21 ....</v>
          </cell>
          <cell r="P197" t="str">
            <v>Pajak - PPh Pasal 21 - Tambahan Penghasilan Berdasarkan Beban Kerja</v>
          </cell>
          <cell r="Q197" t="str">
            <v>LS</v>
          </cell>
          <cell r="R197" t="str">
            <v>LS</v>
          </cell>
          <cell r="S197">
            <v>2472500</v>
          </cell>
          <cell r="U197">
            <v>550894780</v>
          </cell>
        </row>
        <row r="198">
          <cell r="A198" t="str">
            <v>22PPh Pasal 21 ....</v>
          </cell>
          <cell r="B198">
            <v>175</v>
          </cell>
          <cell r="C198" t="str">
            <v>18-12-2017</v>
          </cell>
          <cell r="D198" t="str">
            <v>4.05</v>
          </cell>
          <cell r="E198" t="str">
            <v>12</v>
          </cell>
          <cell r="F198" t="str">
            <v>00</v>
          </cell>
          <cell r="G198" t="str">
            <v>00</v>
          </cell>
          <cell r="H198" t="str">
            <v xml:space="preserve">PPh Pasal 21 </v>
          </cell>
          <cell r="M198" t="str">
            <v>a</v>
          </cell>
          <cell r="N198" t="str">
            <v>00.00.PPh Pasal 21 ....</v>
          </cell>
          <cell r="O198" t="str">
            <v>PPh Pasal 21 ....</v>
          </cell>
          <cell r="P198" t="str">
            <v>Pajak - PPh Pasal 21 - Tambahan Penghasilan Berdasarkan Beban Kerja</v>
          </cell>
          <cell r="Q198" t="str">
            <v>LS</v>
          </cell>
          <cell r="R198" t="str">
            <v>LS</v>
          </cell>
          <cell r="T198">
            <v>2472500</v>
          </cell>
          <cell r="U198">
            <v>548422280</v>
          </cell>
        </row>
        <row r="199">
          <cell r="A199" t="str">
            <v>21sp2d ls....</v>
          </cell>
          <cell r="B199">
            <v>176</v>
          </cell>
          <cell r="C199" t="str">
            <v>19-12-2017</v>
          </cell>
          <cell r="D199" t="str">
            <v>4.05</v>
          </cell>
          <cell r="E199" t="str">
            <v>12</v>
          </cell>
          <cell r="F199">
            <v>17</v>
          </cell>
          <cell r="G199">
            <v>17</v>
          </cell>
          <cell r="H199" t="str">
            <v>sp2d ls</v>
          </cell>
          <cell r="M199" t="str">
            <v>s</v>
          </cell>
          <cell r="N199" t="str">
            <v>17.17.sp2d ls....</v>
          </cell>
          <cell r="O199" t="str">
            <v>sp2d ls....</v>
          </cell>
          <cell r="P199" t="str">
            <v>Diterima SP2D Langsung Nomor : 900/4141/LS/B-4/2017 tanggal 19 Desember 2017 perihal Kegiatan Diklat Pimpinan Tingkat IV</v>
          </cell>
          <cell r="Q199" t="str">
            <v>LS</v>
          </cell>
          <cell r="R199" t="str">
            <v>LS</v>
          </cell>
          <cell r="S199">
            <v>19415000</v>
          </cell>
          <cell r="U199">
            <v>567837280</v>
          </cell>
        </row>
        <row r="200">
          <cell r="A200" t="str">
            <v>35.2.1.01.01</v>
          </cell>
          <cell r="B200">
            <v>177</v>
          </cell>
          <cell r="C200" t="str">
            <v>19-12-2017</v>
          </cell>
          <cell r="D200" t="str">
            <v>4.05</v>
          </cell>
          <cell r="E200" t="str">
            <v>12</v>
          </cell>
          <cell r="F200">
            <v>17</v>
          </cell>
          <cell r="G200">
            <v>17</v>
          </cell>
          <cell r="H200" t="str">
            <v>5</v>
          </cell>
          <cell r="I200" t="str">
            <v>2</v>
          </cell>
          <cell r="J200">
            <v>1</v>
          </cell>
          <cell r="K200" t="str">
            <v>01</v>
          </cell>
          <cell r="L200" t="str">
            <v>01</v>
          </cell>
          <cell r="N200" t="str">
            <v>17.17.5.2.1.01.01</v>
          </cell>
          <cell r="O200" t="str">
            <v>5.2.1.01.01</v>
          </cell>
          <cell r="P200" t="str">
            <v>Honorarium Panitia Pelaksana Kegiatan -  Bulan Oktober s/d Desember 2017 - Kegiatan Diklat Pimpinan Tingkat IV</v>
          </cell>
          <cell r="Q200" t="str">
            <v>LS</v>
          </cell>
          <cell r="R200" t="str">
            <v>LS</v>
          </cell>
          <cell r="T200">
            <v>12315000</v>
          </cell>
          <cell r="U200">
            <v>555522280</v>
          </cell>
        </row>
        <row r="201">
          <cell r="A201" t="str">
            <v>11PPh Pasal 21....</v>
          </cell>
          <cell r="B201">
            <v>178</v>
          </cell>
          <cell r="C201" t="str">
            <v>19-12-2017</v>
          </cell>
          <cell r="D201" t="str">
            <v>4.05</v>
          </cell>
          <cell r="E201" t="str">
            <v>12</v>
          </cell>
          <cell r="F201">
            <v>17</v>
          </cell>
          <cell r="G201">
            <v>17</v>
          </cell>
          <cell r="H201" t="str">
            <v>PPh Pasal 21</v>
          </cell>
          <cell r="M201" t="str">
            <v>a</v>
          </cell>
          <cell r="N201" t="str">
            <v>17.17.PPh Pasal 21....</v>
          </cell>
          <cell r="O201" t="str">
            <v>PPh Pasal 21....</v>
          </cell>
          <cell r="P201" t="str">
            <v>Pajak - PPh Pasal 21 - Honorarium Panitia Pelaksana Kegiatan -  Bulan Oktober s/d Desember 2017 - Kegiatan Diklat Pimpinan Tingkat IV</v>
          </cell>
          <cell r="Q201" t="str">
            <v>LS</v>
          </cell>
          <cell r="R201" t="str">
            <v>LS</v>
          </cell>
          <cell r="S201">
            <v>1209750</v>
          </cell>
          <cell r="U201">
            <v>556732030</v>
          </cell>
        </row>
        <row r="202">
          <cell r="A202" t="str">
            <v>12PPh Pasal 21....</v>
          </cell>
          <cell r="B202">
            <v>179</v>
          </cell>
          <cell r="C202" t="str">
            <v>19-12-2017</v>
          </cell>
          <cell r="D202" t="str">
            <v>4.05</v>
          </cell>
          <cell r="E202" t="str">
            <v>12</v>
          </cell>
          <cell r="F202">
            <v>17</v>
          </cell>
          <cell r="G202">
            <v>17</v>
          </cell>
          <cell r="H202" t="str">
            <v>PPh Pasal 21</v>
          </cell>
          <cell r="M202" t="str">
            <v>a</v>
          </cell>
          <cell r="N202" t="str">
            <v>17.17.PPh Pasal 21....</v>
          </cell>
          <cell r="O202" t="str">
            <v>PPh Pasal 21....</v>
          </cell>
          <cell r="P202" t="str">
            <v>Pajak - PPh Pasal 21 - Honorarium Panitia Pelaksana Kegiatan -  Bulan Oktober s/d Desember 2017 - Kegiatan Diklat Pimpinan Tingkat IV</v>
          </cell>
          <cell r="Q202" t="str">
            <v>LS</v>
          </cell>
          <cell r="R202" t="str">
            <v>LS</v>
          </cell>
          <cell r="T202">
            <v>1209750</v>
          </cell>
          <cell r="U202">
            <v>555522280</v>
          </cell>
        </row>
        <row r="203">
          <cell r="A203" t="str">
            <v>35.2.1.01.03</v>
          </cell>
          <cell r="B203">
            <v>180</v>
          </cell>
          <cell r="C203" t="str">
            <v>19-12-2017</v>
          </cell>
          <cell r="D203" t="str">
            <v>4.05</v>
          </cell>
          <cell r="E203" t="str">
            <v>12</v>
          </cell>
          <cell r="F203">
            <v>17</v>
          </cell>
          <cell r="G203">
            <v>17</v>
          </cell>
          <cell r="H203" t="str">
            <v>5</v>
          </cell>
          <cell r="I203" t="str">
            <v>2</v>
          </cell>
          <cell r="J203">
            <v>1</v>
          </cell>
          <cell r="K203" t="str">
            <v>01</v>
          </cell>
          <cell r="L203" t="str">
            <v>03</v>
          </cell>
          <cell r="N203" t="str">
            <v>17.17.5.2.1.01.03</v>
          </cell>
          <cell r="O203" t="str">
            <v>5.2.1.01.03</v>
          </cell>
          <cell r="P203" t="str">
            <v>Honorarium Pelaksana Kegiatan - PPTK dan BPP - Bulan September s/d Desember 2017 - Kegiatan Diklat Pimpinan Tingkat IV</v>
          </cell>
          <cell r="Q203" t="str">
            <v>LS</v>
          </cell>
          <cell r="R203" t="str">
            <v>LS</v>
          </cell>
          <cell r="T203">
            <v>2400000</v>
          </cell>
          <cell r="U203">
            <v>553122280</v>
          </cell>
        </row>
        <row r="204">
          <cell r="A204" t="str">
            <v>13PPh Pasal 21....</v>
          </cell>
          <cell r="B204">
            <v>181</v>
          </cell>
          <cell r="C204" t="str">
            <v>19-12-2017</v>
          </cell>
          <cell r="D204" t="str">
            <v>4.05</v>
          </cell>
          <cell r="E204" t="str">
            <v>12</v>
          </cell>
          <cell r="F204">
            <v>17</v>
          </cell>
          <cell r="G204">
            <v>17</v>
          </cell>
          <cell r="H204" t="str">
            <v>PPh Pasal 21</v>
          </cell>
          <cell r="M204" t="str">
            <v>a</v>
          </cell>
          <cell r="N204" t="str">
            <v>17.17.PPh Pasal 21....</v>
          </cell>
          <cell r="O204" t="str">
            <v>PPh Pasal 21....</v>
          </cell>
          <cell r="P204" t="str">
            <v>Pajak - PPh Pasal 21 - Honorarium Pelaksana Kegiatan - PPTK dan BPP - Bulan September s/d Desember 2017 - Kegiatan Diklat Pimpinan Tingkat IV</v>
          </cell>
          <cell r="Q204" t="str">
            <v>LS</v>
          </cell>
          <cell r="R204" t="str">
            <v>LS</v>
          </cell>
          <cell r="S204">
            <v>120000</v>
          </cell>
          <cell r="U204">
            <v>553242280</v>
          </cell>
        </row>
        <row r="205">
          <cell r="A205" t="str">
            <v>14PPh Pasal 21....</v>
          </cell>
          <cell r="B205">
            <v>182</v>
          </cell>
          <cell r="C205" t="str">
            <v>19-12-2017</v>
          </cell>
          <cell r="D205" t="str">
            <v>4.05</v>
          </cell>
          <cell r="E205" t="str">
            <v>12</v>
          </cell>
          <cell r="F205">
            <v>17</v>
          </cell>
          <cell r="G205">
            <v>17</v>
          </cell>
          <cell r="H205" t="str">
            <v>PPh Pasal 21</v>
          </cell>
          <cell r="M205" t="str">
            <v>a</v>
          </cell>
          <cell r="N205" t="str">
            <v>17.17.PPh Pasal 21....</v>
          </cell>
          <cell r="O205" t="str">
            <v>PPh Pasal 21....</v>
          </cell>
          <cell r="P205" t="str">
            <v>Pajak - PPh Pasal 21 - Honorarium Pelaksana Kegiatan - PPTK dan BPP - Bulan September s/d Desember 2017 - Kegiatan Diklat Pimpinan Tingkat IV</v>
          </cell>
          <cell r="Q205" t="str">
            <v>LS</v>
          </cell>
          <cell r="R205" t="str">
            <v>LS</v>
          </cell>
          <cell r="T205">
            <v>120000</v>
          </cell>
          <cell r="U205">
            <v>553122280</v>
          </cell>
        </row>
        <row r="206">
          <cell r="A206" t="str">
            <v>35.2.2.03.30</v>
          </cell>
          <cell r="B206">
            <v>183</v>
          </cell>
          <cell r="C206" t="str">
            <v>19-12-2017</v>
          </cell>
          <cell r="D206" t="str">
            <v>4.05</v>
          </cell>
          <cell r="E206" t="str">
            <v>12</v>
          </cell>
          <cell r="F206">
            <v>17</v>
          </cell>
          <cell r="G206">
            <v>17</v>
          </cell>
          <cell r="H206" t="str">
            <v>5</v>
          </cell>
          <cell r="I206" t="str">
            <v>2</v>
          </cell>
          <cell r="J206">
            <v>2</v>
          </cell>
          <cell r="K206" t="str">
            <v>03</v>
          </cell>
          <cell r="L206">
            <v>30</v>
          </cell>
          <cell r="N206" t="str">
            <v>17.17.5.2.2.03.30</v>
          </cell>
          <cell r="O206" t="str">
            <v>5.2.2.03.30</v>
          </cell>
          <cell r="P206" t="str">
            <v>Belanja Jasa Tenaga Ahli/ Instruktur/ Narasumber - Narasumber Ekternal An. Drs. WIDDI SRIYANTO - Kegiatan Diklat Pimpinan Tingkat IV</v>
          </cell>
          <cell r="Q206" t="str">
            <v>LS</v>
          </cell>
          <cell r="R206" t="str">
            <v>LS</v>
          </cell>
          <cell r="T206">
            <v>750000</v>
          </cell>
          <cell r="U206">
            <v>552372280</v>
          </cell>
        </row>
        <row r="207">
          <cell r="A207" t="str">
            <v>23PPh Pasal 21 ....</v>
          </cell>
          <cell r="B207">
            <v>184</v>
          </cell>
          <cell r="C207" t="str">
            <v>19-12-2017</v>
          </cell>
          <cell r="D207" t="str">
            <v>4.05</v>
          </cell>
          <cell r="E207" t="str">
            <v>12</v>
          </cell>
          <cell r="F207">
            <v>17</v>
          </cell>
          <cell r="G207">
            <v>17</v>
          </cell>
          <cell r="H207" t="str">
            <v xml:space="preserve">PPh Pasal 21 </v>
          </cell>
          <cell r="M207" t="str">
            <v>a</v>
          </cell>
          <cell r="N207" t="str">
            <v>17.17.PPh Pasal 21 ....</v>
          </cell>
          <cell r="O207" t="str">
            <v>PPh Pasal 21 ....</v>
          </cell>
          <cell r="P207" t="str">
            <v>Pajak - PPh Pasal 21 - Belanja Jasa Tenaga Ahli/ Instruktur/ Narasumber - Narasumber Ekternal An. Drs. WIDDI SRIYANTO - Kegiatan Diklat Pimpinan Tingkat IV</v>
          </cell>
          <cell r="Q207" t="str">
            <v>LS</v>
          </cell>
          <cell r="R207" t="str">
            <v>LS</v>
          </cell>
          <cell r="S207">
            <v>37500</v>
          </cell>
          <cell r="U207">
            <v>552409780</v>
          </cell>
        </row>
        <row r="208">
          <cell r="A208" t="str">
            <v>24PPh Pasal 21 ....</v>
          </cell>
          <cell r="B208">
            <v>185</v>
          </cell>
          <cell r="C208" t="str">
            <v>19-12-2017</v>
          </cell>
          <cell r="D208" t="str">
            <v>4.05</v>
          </cell>
          <cell r="E208" t="str">
            <v>12</v>
          </cell>
          <cell r="F208">
            <v>17</v>
          </cell>
          <cell r="G208">
            <v>17</v>
          </cell>
          <cell r="H208" t="str">
            <v xml:space="preserve">PPh Pasal 21 </v>
          </cell>
          <cell r="M208" t="str">
            <v>a</v>
          </cell>
          <cell r="N208" t="str">
            <v>17.17.PPh Pasal 21 ....</v>
          </cell>
          <cell r="O208" t="str">
            <v>PPh Pasal 21 ....</v>
          </cell>
          <cell r="P208" t="str">
            <v>Pajak - PPh Pasal 21 - Belanja Jasa Tenaga Ahli/ Instruktur/ Narasumber - Narasumber Ekternal An. Drs. WIDDI SRIYANTO - Kegiatan Diklat Pimpinan Tingkat IV</v>
          </cell>
          <cell r="Q208" t="str">
            <v>LS</v>
          </cell>
          <cell r="R208" t="str">
            <v>LS</v>
          </cell>
          <cell r="T208">
            <v>37500</v>
          </cell>
          <cell r="U208">
            <v>552372280</v>
          </cell>
        </row>
        <row r="209">
          <cell r="A209" t="str">
            <v>45.2.2.03.30</v>
          </cell>
          <cell r="B209">
            <v>186</v>
          </cell>
          <cell r="C209" t="str">
            <v>19-12-2017</v>
          </cell>
          <cell r="D209" t="str">
            <v>4.05</v>
          </cell>
          <cell r="E209" t="str">
            <v>12</v>
          </cell>
          <cell r="F209">
            <v>17</v>
          </cell>
          <cell r="G209">
            <v>17</v>
          </cell>
          <cell r="H209" t="str">
            <v>5</v>
          </cell>
          <cell r="I209" t="str">
            <v>2</v>
          </cell>
          <cell r="J209">
            <v>2</v>
          </cell>
          <cell r="K209" t="str">
            <v>03</v>
          </cell>
          <cell r="L209">
            <v>30</v>
          </cell>
          <cell r="N209" t="str">
            <v>17.17.5.2.2.03.30</v>
          </cell>
          <cell r="O209" t="str">
            <v>5.2.2.03.30</v>
          </cell>
          <cell r="P209" t="str">
            <v>Belanja Jasa Tenaga Ahli/ Instruktur/ Narasumber - Narasumber Ekternal An. SITI HANDAYANI, S.H. - Kegiatan Diklat Pimpinan Tingkat IV</v>
          </cell>
          <cell r="Q209" t="str">
            <v>LS</v>
          </cell>
          <cell r="R209" t="str">
            <v>LS</v>
          </cell>
          <cell r="T209">
            <v>750000</v>
          </cell>
          <cell r="U209">
            <v>551622280</v>
          </cell>
        </row>
        <row r="210">
          <cell r="A210" t="str">
            <v>25PPh Pasal 21 ....</v>
          </cell>
          <cell r="B210">
            <v>187</v>
          </cell>
          <cell r="C210" t="str">
            <v>19-12-2017</v>
          </cell>
          <cell r="D210" t="str">
            <v>4.05</v>
          </cell>
          <cell r="E210" t="str">
            <v>12</v>
          </cell>
          <cell r="F210">
            <v>17</v>
          </cell>
          <cell r="G210">
            <v>17</v>
          </cell>
          <cell r="H210" t="str">
            <v xml:space="preserve">PPh Pasal 21 </v>
          </cell>
          <cell r="M210" t="str">
            <v>a</v>
          </cell>
          <cell r="N210" t="str">
            <v>17.17.PPh Pasal 21 ....</v>
          </cell>
          <cell r="O210" t="str">
            <v>PPh Pasal 21 ....</v>
          </cell>
          <cell r="P210" t="str">
            <v>Pajak - PPh Pasal 21 - Belanja Jasa Tenaga Ahli/ Instruktur/ Narasumber - Narasumber Ekternal An. SITI HANDAYANI, S.H. - Kegiatan Diklat Pimpinan Tingkat IV</v>
          </cell>
          <cell r="Q210" t="str">
            <v>LS</v>
          </cell>
          <cell r="R210" t="str">
            <v>LS</v>
          </cell>
          <cell r="S210">
            <v>37500</v>
          </cell>
          <cell r="U210">
            <v>551659780</v>
          </cell>
        </row>
        <row r="211">
          <cell r="A211" t="str">
            <v>26PPh Pasal 21 ....</v>
          </cell>
          <cell r="B211">
            <v>188</v>
          </cell>
          <cell r="C211" t="str">
            <v>19-12-2017</v>
          </cell>
          <cell r="D211" t="str">
            <v>4.05</v>
          </cell>
          <cell r="E211" t="str">
            <v>12</v>
          </cell>
          <cell r="F211">
            <v>17</v>
          </cell>
          <cell r="G211">
            <v>17</v>
          </cell>
          <cell r="H211" t="str">
            <v xml:space="preserve">PPh Pasal 21 </v>
          </cell>
          <cell r="M211" t="str">
            <v>a</v>
          </cell>
          <cell r="N211" t="str">
            <v>17.17.PPh Pasal 21 ....</v>
          </cell>
          <cell r="O211" t="str">
            <v>PPh Pasal 21 ....</v>
          </cell>
          <cell r="P211" t="str">
            <v>Pajak - PPh Pasal 21 - Belanja Jasa Tenaga Ahli/ Instruktur/ Narasumber - Narasumber Ekternal An. SITI HANDAYANI, S.H. - Kegiatan Diklat Pimpinan Tingkat IV</v>
          </cell>
          <cell r="Q211" t="str">
            <v>LS</v>
          </cell>
          <cell r="R211" t="str">
            <v>LS</v>
          </cell>
          <cell r="T211">
            <v>37500</v>
          </cell>
          <cell r="U211">
            <v>551622280</v>
          </cell>
        </row>
        <row r="212">
          <cell r="A212" t="str">
            <v>55.2.2.03.30</v>
          </cell>
          <cell r="B212">
            <v>189</v>
          </cell>
          <cell r="C212" t="str">
            <v>19-12-2017</v>
          </cell>
          <cell r="D212" t="str">
            <v>4.05</v>
          </cell>
          <cell r="E212" t="str">
            <v>12</v>
          </cell>
          <cell r="F212">
            <v>17</v>
          </cell>
          <cell r="G212">
            <v>17</v>
          </cell>
          <cell r="H212" t="str">
            <v>5</v>
          </cell>
          <cell r="I212" t="str">
            <v>2</v>
          </cell>
          <cell r="J212">
            <v>2</v>
          </cell>
          <cell r="K212" t="str">
            <v>03</v>
          </cell>
          <cell r="L212">
            <v>30</v>
          </cell>
          <cell r="N212" t="str">
            <v>17.17.5.2.2.03.30</v>
          </cell>
          <cell r="O212" t="str">
            <v>5.2.2.03.30</v>
          </cell>
          <cell r="P212" t="str">
            <v>Belanja Jasa Tenaga Ahli/ Instruktur/ Narasumber - Narasumber Ekternal An. Drs. TRIYANA - Kegiatan Diklat Pimpinan Tingkat IV</v>
          </cell>
          <cell r="Q212" t="str">
            <v>LS</v>
          </cell>
          <cell r="R212" t="str">
            <v>LS</v>
          </cell>
          <cell r="T212">
            <v>750000</v>
          </cell>
          <cell r="U212">
            <v>550872280</v>
          </cell>
        </row>
        <row r="213">
          <cell r="A213" t="str">
            <v>27PPh Pasal 21 ....</v>
          </cell>
          <cell r="B213">
            <v>190</v>
          </cell>
          <cell r="C213" t="str">
            <v>19-12-2017</v>
          </cell>
          <cell r="D213" t="str">
            <v>4.05</v>
          </cell>
          <cell r="E213" t="str">
            <v>12</v>
          </cell>
          <cell r="F213">
            <v>17</v>
          </cell>
          <cell r="G213">
            <v>17</v>
          </cell>
          <cell r="H213" t="str">
            <v xml:space="preserve">PPh Pasal 21 </v>
          </cell>
          <cell r="M213" t="str">
            <v>a</v>
          </cell>
          <cell r="N213" t="str">
            <v>17.17.PPh Pasal 21 ....</v>
          </cell>
          <cell r="O213" t="str">
            <v>PPh Pasal 21 ....</v>
          </cell>
          <cell r="P213" t="str">
            <v>Pajak - PPh Pasal 21 - Belanja Jasa Tenaga Ahli/ Instruktur/ Narasumber - Narasumber Ekternal An. Drs. TRIYANA - Kegiatan Diklat Pimpinan Tingkat IV</v>
          </cell>
          <cell r="Q213" t="str">
            <v>LS</v>
          </cell>
          <cell r="R213" t="str">
            <v>LS</v>
          </cell>
          <cell r="S213">
            <v>37500</v>
          </cell>
          <cell r="U213">
            <v>550909780</v>
          </cell>
        </row>
        <row r="214">
          <cell r="A214" t="str">
            <v>28PPh Pasal 21 ....</v>
          </cell>
          <cell r="B214">
            <v>191</v>
          </cell>
          <cell r="C214" t="str">
            <v>19-12-2017</v>
          </cell>
          <cell r="D214" t="str">
            <v>4.05</v>
          </cell>
          <cell r="E214" t="str">
            <v>12</v>
          </cell>
          <cell r="F214">
            <v>17</v>
          </cell>
          <cell r="G214">
            <v>17</v>
          </cell>
          <cell r="H214" t="str">
            <v xml:space="preserve">PPh Pasal 21 </v>
          </cell>
          <cell r="M214" t="str">
            <v>a</v>
          </cell>
          <cell r="N214" t="str">
            <v>17.17.PPh Pasal 21 ....</v>
          </cell>
          <cell r="O214" t="str">
            <v>PPh Pasal 21 ....</v>
          </cell>
          <cell r="P214" t="str">
            <v>Pajak - PPh Pasal 21 - Belanja Jasa Tenaga Ahli/ Instruktur/ Narasumber - Narasumber Ekternal An. Drs. TRIYANA - Kegiatan Diklat Pimpinan Tingkat IV</v>
          </cell>
          <cell r="Q214" t="str">
            <v>LS</v>
          </cell>
          <cell r="R214" t="str">
            <v>LS</v>
          </cell>
          <cell r="T214">
            <v>37500</v>
          </cell>
          <cell r="U214">
            <v>550872280</v>
          </cell>
        </row>
        <row r="215">
          <cell r="A215" t="str">
            <v>65.2.2.03.30</v>
          </cell>
          <cell r="B215">
            <v>192</v>
          </cell>
          <cell r="C215" t="str">
            <v>19-12-2017</v>
          </cell>
          <cell r="D215" t="str">
            <v>4.05</v>
          </cell>
          <cell r="E215" t="str">
            <v>12</v>
          </cell>
          <cell r="F215">
            <v>17</v>
          </cell>
          <cell r="G215">
            <v>17</v>
          </cell>
          <cell r="H215" t="str">
            <v>5</v>
          </cell>
          <cell r="I215" t="str">
            <v>2</v>
          </cell>
          <cell r="J215">
            <v>2</v>
          </cell>
          <cell r="K215" t="str">
            <v>03</v>
          </cell>
          <cell r="L215">
            <v>30</v>
          </cell>
          <cell r="N215" t="str">
            <v>17.17.5.2.2.03.30</v>
          </cell>
          <cell r="O215" t="str">
            <v>5.2.2.03.30</v>
          </cell>
          <cell r="P215" t="str">
            <v>Belanja Jasa Tenaga Ahli/ Instruktur/ Narasumber - Narasumber Ekternal An. Drs. R SUTOMO - Kegiatan Diklat Pimpinan Tingkat IV</v>
          </cell>
          <cell r="Q215" t="str">
            <v>LS</v>
          </cell>
          <cell r="R215" t="str">
            <v>LS</v>
          </cell>
          <cell r="T215">
            <v>750000</v>
          </cell>
          <cell r="U215">
            <v>550122280</v>
          </cell>
        </row>
        <row r="216">
          <cell r="A216" t="str">
            <v>29PPh Pasal 21 ....</v>
          </cell>
          <cell r="B216">
            <v>193</v>
          </cell>
          <cell r="C216" t="str">
            <v>19-12-2017</v>
          </cell>
          <cell r="D216" t="str">
            <v>4.05</v>
          </cell>
          <cell r="E216" t="str">
            <v>12</v>
          </cell>
          <cell r="F216">
            <v>17</v>
          </cell>
          <cell r="G216">
            <v>17</v>
          </cell>
          <cell r="H216" t="str">
            <v xml:space="preserve">PPh Pasal 21 </v>
          </cell>
          <cell r="M216" t="str">
            <v>a</v>
          </cell>
          <cell r="N216" t="str">
            <v>17.17.PPh Pasal 21 ....</v>
          </cell>
          <cell r="O216" t="str">
            <v>PPh Pasal 21 ....</v>
          </cell>
          <cell r="P216" t="str">
            <v>Pajak - PPh Pasal 21 - Belanja Jasa Tenaga Ahli/ Instruktur/ Narasumber - Narasumber Ekternal An. Drs. R SUTOMO - Kegiatan Diklat Pimpinan Tingkat IV</v>
          </cell>
          <cell r="Q216" t="str">
            <v>LS</v>
          </cell>
          <cell r="R216" t="str">
            <v>LS</v>
          </cell>
          <cell r="S216">
            <v>37500</v>
          </cell>
          <cell r="U216">
            <v>550159780</v>
          </cell>
        </row>
        <row r="217">
          <cell r="A217" t="str">
            <v>30PPh Pasal 21 ....</v>
          </cell>
          <cell r="B217">
            <v>194</v>
          </cell>
          <cell r="C217" t="str">
            <v>19-12-2017</v>
          </cell>
          <cell r="D217" t="str">
            <v>4.05</v>
          </cell>
          <cell r="E217" t="str">
            <v>12</v>
          </cell>
          <cell r="F217">
            <v>17</v>
          </cell>
          <cell r="G217">
            <v>17</v>
          </cell>
          <cell r="H217" t="str">
            <v xml:space="preserve">PPh Pasal 21 </v>
          </cell>
          <cell r="M217" t="str">
            <v>a</v>
          </cell>
          <cell r="N217" t="str">
            <v>17.17.PPh Pasal 21 ....</v>
          </cell>
          <cell r="O217" t="str">
            <v>PPh Pasal 21 ....</v>
          </cell>
          <cell r="P217" t="str">
            <v>Pajak - PPh Pasal 21 - Belanja Jasa Tenaga Ahli/ Instruktur/ Narasumber - Narasumber Ekternal An. Drs. R SUTOMO - Kegiatan Diklat Pimpinan Tingkat IV</v>
          </cell>
          <cell r="Q217" t="str">
            <v>LS</v>
          </cell>
          <cell r="R217" t="str">
            <v>LS</v>
          </cell>
          <cell r="T217">
            <v>37500</v>
          </cell>
          <cell r="U217">
            <v>550122280</v>
          </cell>
        </row>
        <row r="218">
          <cell r="A218" t="str">
            <v>75.2.2.03.30</v>
          </cell>
          <cell r="B218">
            <v>195</v>
          </cell>
          <cell r="C218" t="str">
            <v>19-12-2017</v>
          </cell>
          <cell r="D218" t="str">
            <v>4.05</v>
          </cell>
          <cell r="E218" t="str">
            <v>12</v>
          </cell>
          <cell r="F218">
            <v>17</v>
          </cell>
          <cell r="G218">
            <v>17</v>
          </cell>
          <cell r="H218" t="str">
            <v>5</v>
          </cell>
          <cell r="I218" t="str">
            <v>2</v>
          </cell>
          <cell r="J218">
            <v>2</v>
          </cell>
          <cell r="K218" t="str">
            <v>03</v>
          </cell>
          <cell r="L218">
            <v>30</v>
          </cell>
          <cell r="N218" t="str">
            <v>17.17.5.2.2.03.30</v>
          </cell>
          <cell r="O218" t="str">
            <v>5.2.2.03.30</v>
          </cell>
          <cell r="P218" t="str">
            <v>Belanja Jasa Tenaga Ahli/ Instruktur/ Narasumber - Narasumber Ekternal An. DR. SITI WAHYUNINGSIH - Kegiatan Diklat Pimpinan Tingkat IV</v>
          </cell>
          <cell r="Q218" t="str">
            <v>LS</v>
          </cell>
          <cell r="R218" t="str">
            <v>LS</v>
          </cell>
          <cell r="T218">
            <v>750000</v>
          </cell>
          <cell r="U218">
            <v>549372280</v>
          </cell>
        </row>
        <row r="219">
          <cell r="A219" t="str">
            <v>31PPh Pasal 21 ....</v>
          </cell>
          <cell r="B219">
            <v>196</v>
          </cell>
          <cell r="C219" t="str">
            <v>19-12-2017</v>
          </cell>
          <cell r="D219" t="str">
            <v>4.05</v>
          </cell>
          <cell r="E219" t="str">
            <v>12</v>
          </cell>
          <cell r="F219">
            <v>17</v>
          </cell>
          <cell r="G219">
            <v>17</v>
          </cell>
          <cell r="H219" t="str">
            <v xml:space="preserve">PPh Pasal 21 </v>
          </cell>
          <cell r="M219" t="str">
            <v>a</v>
          </cell>
          <cell r="N219" t="str">
            <v>17.17.PPh Pasal 21 ....</v>
          </cell>
          <cell r="O219" t="str">
            <v>PPh Pasal 21 ....</v>
          </cell>
          <cell r="P219" t="str">
            <v>Pajak - PPh Pasal 21 - Belanja Jasa Tenaga Ahli/ Instruktur/ Narasumber - Narasumber Ekternal An. DR. SITI WAHYUNINGSIH - Kegiatan Diklat Pimpinan Tingkat IV</v>
          </cell>
          <cell r="Q219" t="str">
            <v>LS</v>
          </cell>
          <cell r="R219" t="str">
            <v>LS</v>
          </cell>
          <cell r="S219">
            <v>37500</v>
          </cell>
          <cell r="U219">
            <v>549409780</v>
          </cell>
        </row>
        <row r="220">
          <cell r="A220" t="str">
            <v>32PPh Pasal 21 ....</v>
          </cell>
          <cell r="B220">
            <v>197</v>
          </cell>
          <cell r="C220" t="str">
            <v>19-12-2017</v>
          </cell>
          <cell r="D220" t="str">
            <v>4.05</v>
          </cell>
          <cell r="E220" t="str">
            <v>12</v>
          </cell>
          <cell r="F220">
            <v>17</v>
          </cell>
          <cell r="G220">
            <v>17</v>
          </cell>
          <cell r="H220" t="str">
            <v xml:space="preserve">PPh Pasal 21 </v>
          </cell>
          <cell r="M220" t="str">
            <v>a</v>
          </cell>
          <cell r="N220" t="str">
            <v>17.17.PPh Pasal 21 ....</v>
          </cell>
          <cell r="O220" t="str">
            <v>PPh Pasal 21 ....</v>
          </cell>
          <cell r="P220" t="str">
            <v>Pajak - PPh Pasal 21 - Belanja Jasa Tenaga Ahli/ Instruktur/ Narasumber - Narasumber Ekternal An. DR. SITI WAHYUNINGSIH - Kegiatan Diklat Pimpinan Tingkat IV</v>
          </cell>
          <cell r="Q220" t="str">
            <v>LS</v>
          </cell>
          <cell r="R220" t="str">
            <v>LS</v>
          </cell>
          <cell r="T220">
            <v>37500</v>
          </cell>
          <cell r="U220">
            <v>549372280</v>
          </cell>
        </row>
        <row r="221">
          <cell r="A221" t="str">
            <v>85.2.2.03.30</v>
          </cell>
          <cell r="B221">
            <v>198</v>
          </cell>
          <cell r="C221" t="str">
            <v>19-12-2017</v>
          </cell>
          <cell r="D221" t="str">
            <v>4.05</v>
          </cell>
          <cell r="E221" t="str">
            <v>12</v>
          </cell>
          <cell r="F221">
            <v>17</v>
          </cell>
          <cell r="G221">
            <v>17</v>
          </cell>
          <cell r="H221" t="str">
            <v>5</v>
          </cell>
          <cell r="I221" t="str">
            <v>2</v>
          </cell>
          <cell r="J221">
            <v>2</v>
          </cell>
          <cell r="K221" t="str">
            <v>03</v>
          </cell>
          <cell r="L221">
            <v>30</v>
          </cell>
          <cell r="N221" t="str">
            <v>17.17.5.2.2.03.30</v>
          </cell>
          <cell r="O221" t="str">
            <v>5.2.2.03.30</v>
          </cell>
          <cell r="P221" t="str">
            <v>Belanja Jasa Tenaga Ahli/ Instruktur/ Narasumber - Narasumber Ekternal An. SULISTIARINI, S.STP. - Kegiatan Diklat Pimpinan Tingkat IV</v>
          </cell>
          <cell r="Q221" t="str">
            <v>LS</v>
          </cell>
          <cell r="R221" t="str">
            <v>LS</v>
          </cell>
          <cell r="T221">
            <v>750000</v>
          </cell>
          <cell r="U221">
            <v>548622280</v>
          </cell>
        </row>
        <row r="222">
          <cell r="A222" t="str">
            <v>33PPh Pasal 21 ....</v>
          </cell>
          <cell r="B222">
            <v>199</v>
          </cell>
          <cell r="C222" t="str">
            <v>19-12-2017</v>
          </cell>
          <cell r="D222" t="str">
            <v>4.05</v>
          </cell>
          <cell r="E222" t="str">
            <v>12</v>
          </cell>
          <cell r="F222">
            <v>17</v>
          </cell>
          <cell r="G222">
            <v>17</v>
          </cell>
          <cell r="H222" t="str">
            <v xml:space="preserve">PPh Pasal 21 </v>
          </cell>
          <cell r="M222" t="str">
            <v>a</v>
          </cell>
          <cell r="N222" t="str">
            <v>17.17.PPh Pasal 21 ....</v>
          </cell>
          <cell r="O222" t="str">
            <v>PPh Pasal 21 ....</v>
          </cell>
          <cell r="P222" t="str">
            <v>Pajak - PPh Pasal 21 - Belanja Jasa Tenaga Ahli/ Instruktur/ Narasumber - Narasumber Ekternal An. SULISTIARINI, S.STP. - Kegiatan Diklat Pimpinan Tingkat IV</v>
          </cell>
          <cell r="Q222" t="str">
            <v>LS</v>
          </cell>
          <cell r="R222" t="str">
            <v>LS</v>
          </cell>
          <cell r="S222">
            <v>37500</v>
          </cell>
          <cell r="U222">
            <v>548659780</v>
          </cell>
        </row>
        <row r="223">
          <cell r="A223" t="str">
            <v>34PPh Pasal 21 ....</v>
          </cell>
          <cell r="B223">
            <v>200</v>
          </cell>
          <cell r="C223" t="str">
            <v>19-12-2017</v>
          </cell>
          <cell r="D223" t="str">
            <v>4.05</v>
          </cell>
          <cell r="E223" t="str">
            <v>12</v>
          </cell>
          <cell r="F223">
            <v>17</v>
          </cell>
          <cell r="G223">
            <v>17</v>
          </cell>
          <cell r="H223" t="str">
            <v xml:space="preserve">PPh Pasal 21 </v>
          </cell>
          <cell r="M223" t="str">
            <v>a</v>
          </cell>
          <cell r="N223" t="str">
            <v>17.17.PPh Pasal 21 ....</v>
          </cell>
          <cell r="O223" t="str">
            <v>PPh Pasal 21 ....</v>
          </cell>
          <cell r="P223" t="str">
            <v>Pajak - PPh Pasal 21 - Belanja Jasa Tenaga Ahli/ Instruktur/ Narasumber - Narasumber Ekternal An. SULISTIARINI, S.STP. - Kegiatan Diklat Pimpinan Tingkat IV</v>
          </cell>
          <cell r="Q223" t="str">
            <v>LS</v>
          </cell>
          <cell r="R223" t="str">
            <v>LS</v>
          </cell>
          <cell r="T223">
            <v>37500</v>
          </cell>
          <cell r="U223">
            <v>548622280</v>
          </cell>
        </row>
        <row r="224">
          <cell r="A224" t="str">
            <v>15.2.2.03.31</v>
          </cell>
          <cell r="B224">
            <v>201</v>
          </cell>
          <cell r="C224" t="str">
            <v>19-12-2017</v>
          </cell>
          <cell r="D224" t="str">
            <v>4.05</v>
          </cell>
          <cell r="E224" t="str">
            <v>12</v>
          </cell>
          <cell r="F224">
            <v>17</v>
          </cell>
          <cell r="G224">
            <v>17</v>
          </cell>
          <cell r="H224" t="str">
            <v>5</v>
          </cell>
          <cell r="I224" t="str">
            <v>2</v>
          </cell>
          <cell r="J224">
            <v>2</v>
          </cell>
          <cell r="K224" t="str">
            <v>03</v>
          </cell>
          <cell r="L224">
            <v>31</v>
          </cell>
          <cell r="N224" t="str">
            <v>17.17.5.2.2.03.31</v>
          </cell>
          <cell r="O224" t="str">
            <v>5.2.2.03.31</v>
          </cell>
          <cell r="P224" t="str">
            <v>Belanja Jasa Pendukung Pelaksana Kegiatan - Petugas Kebersihan - Kegiatan Diklat Pimpinan Tingkat IV</v>
          </cell>
          <cell r="Q224" t="str">
            <v>LS</v>
          </cell>
          <cell r="R224" t="str">
            <v>LS</v>
          </cell>
          <cell r="T224">
            <v>200000</v>
          </cell>
          <cell r="U224">
            <v>548422280</v>
          </cell>
        </row>
        <row r="225">
          <cell r="A225" t="str">
            <v>22sp2d ls....</v>
          </cell>
          <cell r="B225">
            <v>202</v>
          </cell>
          <cell r="C225" t="str">
            <v>19-12-2017</v>
          </cell>
          <cell r="D225" t="str">
            <v>4.05</v>
          </cell>
          <cell r="E225" t="str">
            <v>12</v>
          </cell>
          <cell r="F225">
            <v>17</v>
          </cell>
          <cell r="G225" t="str">
            <v>61</v>
          </cell>
          <cell r="H225" t="str">
            <v>sp2d ls</v>
          </cell>
          <cell r="M225" t="str">
            <v>s</v>
          </cell>
          <cell r="N225" t="str">
            <v>17.61.sp2d ls....</v>
          </cell>
          <cell r="O225" t="str">
            <v>sp2d ls....</v>
          </cell>
          <cell r="P225" t="str">
            <v>Diterima SP2D Langsung Nomor : 900/4142/LS/B-4/2017 tanggal 19 Desember 2017 perihal Kegiatan Sosialisasi Manajemen Stress</v>
          </cell>
          <cell r="Q225" t="str">
            <v>LS</v>
          </cell>
          <cell r="R225" t="str">
            <v>LS</v>
          </cell>
          <cell r="S225">
            <v>16065000</v>
          </cell>
          <cell r="U225">
            <v>564487280</v>
          </cell>
        </row>
        <row r="226">
          <cell r="A226" t="str">
            <v>45.2.1.01.01</v>
          </cell>
          <cell r="B226">
            <v>203</v>
          </cell>
          <cell r="C226" t="str">
            <v>19-12-2017</v>
          </cell>
          <cell r="D226" t="str">
            <v>4.05</v>
          </cell>
          <cell r="E226" t="str">
            <v>12</v>
          </cell>
          <cell r="F226">
            <v>17</v>
          </cell>
          <cell r="G226" t="str">
            <v>61</v>
          </cell>
          <cell r="H226" t="str">
            <v>5</v>
          </cell>
          <cell r="I226" t="str">
            <v>2</v>
          </cell>
          <cell r="J226" t="str">
            <v>1</v>
          </cell>
          <cell r="K226" t="str">
            <v>01</v>
          </cell>
          <cell r="L226" t="str">
            <v>01</v>
          </cell>
          <cell r="N226" t="str">
            <v>17.61.5.2.1.01.01</v>
          </cell>
          <cell r="O226" t="str">
            <v>5.2.1.01.01</v>
          </cell>
          <cell r="P226" t="str">
            <v>Honorarium Panitia Pelaksana Kegiatan - Panitia - Kegiatan Sosialisasi Manajemen Stress</v>
          </cell>
          <cell r="Q226" t="str">
            <v>LS</v>
          </cell>
          <cell r="R226" t="str">
            <v>LS</v>
          </cell>
          <cell r="T226">
            <v>12390000</v>
          </cell>
          <cell r="U226">
            <v>552097280</v>
          </cell>
        </row>
        <row r="227">
          <cell r="A227" t="str">
            <v>35PPh Pasal 21 ....</v>
          </cell>
          <cell r="B227">
            <v>204</v>
          </cell>
          <cell r="C227" t="str">
            <v>19-12-2017</v>
          </cell>
          <cell r="D227" t="str">
            <v>4.05</v>
          </cell>
          <cell r="E227" t="str">
            <v>12</v>
          </cell>
          <cell r="F227">
            <v>17</v>
          </cell>
          <cell r="G227" t="str">
            <v>61</v>
          </cell>
          <cell r="H227" t="str">
            <v xml:space="preserve">PPh Pasal 21 </v>
          </cell>
          <cell r="M227" t="str">
            <v>a</v>
          </cell>
          <cell r="N227" t="str">
            <v>17.61.PPh Pasal 21 ....</v>
          </cell>
          <cell r="O227" t="str">
            <v>PPh Pasal 21 ....</v>
          </cell>
          <cell r="P227" t="str">
            <v>Pajak - PPh Pasal 21 - Honorarium Panitia Pelaksana Kegiatan - Panitia - Kegiatan Sosialisasi Manajemen Stress</v>
          </cell>
          <cell r="Q227" t="str">
            <v>LS</v>
          </cell>
          <cell r="R227" t="str">
            <v>LS</v>
          </cell>
          <cell r="S227">
            <v>1168500</v>
          </cell>
          <cell r="U227">
            <v>553265780</v>
          </cell>
        </row>
        <row r="228">
          <cell r="A228" t="str">
            <v>36PPh Pasal 21 ....</v>
          </cell>
          <cell r="B228">
            <v>205</v>
          </cell>
          <cell r="C228" t="str">
            <v>19-12-2017</v>
          </cell>
          <cell r="D228" t="str">
            <v>4.05</v>
          </cell>
          <cell r="E228" t="str">
            <v>12</v>
          </cell>
          <cell r="F228">
            <v>17</v>
          </cell>
          <cell r="G228" t="str">
            <v>61</v>
          </cell>
          <cell r="H228" t="str">
            <v xml:space="preserve">PPh Pasal 21 </v>
          </cell>
          <cell r="M228" t="str">
            <v>a</v>
          </cell>
          <cell r="N228" t="str">
            <v>17.61.PPh Pasal 21 ....</v>
          </cell>
          <cell r="O228" t="str">
            <v>PPh Pasal 21 ....</v>
          </cell>
          <cell r="P228" t="str">
            <v>Pajak - PPh Pasal 21 - Honorarium Panitia Pelaksana Kegiatan - Panitia - Kegiatan Sosialisasi Manajemen Stress</v>
          </cell>
          <cell r="Q228" t="str">
            <v>LS</v>
          </cell>
          <cell r="R228" t="str">
            <v>LS</v>
          </cell>
          <cell r="T228">
            <v>1168500</v>
          </cell>
          <cell r="U228">
            <v>552097280</v>
          </cell>
        </row>
        <row r="229">
          <cell r="A229" t="str">
            <v>45.2.1.01.03</v>
          </cell>
          <cell r="B229">
            <v>206</v>
          </cell>
          <cell r="C229" t="str">
            <v>19-12-2017</v>
          </cell>
          <cell r="D229" t="str">
            <v>4.05</v>
          </cell>
          <cell r="E229" t="str">
            <v>12</v>
          </cell>
          <cell r="F229">
            <v>17</v>
          </cell>
          <cell r="G229" t="str">
            <v>61</v>
          </cell>
          <cell r="H229" t="str">
            <v>5</v>
          </cell>
          <cell r="I229" t="str">
            <v>2</v>
          </cell>
          <cell r="J229" t="str">
            <v>1</v>
          </cell>
          <cell r="K229" t="str">
            <v>01</v>
          </cell>
          <cell r="L229" t="str">
            <v>03</v>
          </cell>
          <cell r="N229" t="str">
            <v>17.61.5.2.1.01.03</v>
          </cell>
          <cell r="O229" t="str">
            <v>5.2.1.01.03</v>
          </cell>
          <cell r="P229" t="str">
            <v>Honorarium Pelaksana Kegiatan - PPTK dan BPP - Kegiatan Sosialisasi Manajemen Stress</v>
          </cell>
          <cell r="Q229" t="str">
            <v>LS</v>
          </cell>
          <cell r="R229" t="str">
            <v>LS</v>
          </cell>
          <cell r="T229">
            <v>1140000</v>
          </cell>
          <cell r="U229">
            <v>550957280</v>
          </cell>
        </row>
        <row r="230">
          <cell r="A230" t="str">
            <v>37PPh Pasal 21 ....</v>
          </cell>
          <cell r="B230">
            <v>207</v>
          </cell>
          <cell r="C230" t="str">
            <v>19-12-2017</v>
          </cell>
          <cell r="D230" t="str">
            <v>4.05</v>
          </cell>
          <cell r="E230" t="str">
            <v>12</v>
          </cell>
          <cell r="F230">
            <v>17</v>
          </cell>
          <cell r="G230" t="str">
            <v>61</v>
          </cell>
          <cell r="H230" t="str">
            <v xml:space="preserve">PPh Pasal 21 </v>
          </cell>
          <cell r="M230" t="str">
            <v>a</v>
          </cell>
          <cell r="N230" t="str">
            <v>17.61.PPh Pasal 21 ....</v>
          </cell>
          <cell r="O230" t="str">
            <v>PPh Pasal 21 ....</v>
          </cell>
          <cell r="P230" t="str">
            <v>Pajak - PPh Pasal 21 - Honorarium Pelaksana Kegiatan - PPTK dan BPP - Kegiatan Sosialisasi Manajemen Stress</v>
          </cell>
          <cell r="Q230" t="str">
            <v>LS</v>
          </cell>
          <cell r="R230" t="str">
            <v>LS</v>
          </cell>
          <cell r="S230">
            <v>32250</v>
          </cell>
          <cell r="U230">
            <v>550989530</v>
          </cell>
        </row>
        <row r="231">
          <cell r="A231" t="str">
            <v>38PPh Pasal 21 ....</v>
          </cell>
          <cell r="B231">
            <v>208</v>
          </cell>
          <cell r="C231" t="str">
            <v>19-12-2017</v>
          </cell>
          <cell r="D231" t="str">
            <v>4.05</v>
          </cell>
          <cell r="E231" t="str">
            <v>12</v>
          </cell>
          <cell r="F231">
            <v>17</v>
          </cell>
          <cell r="G231" t="str">
            <v>61</v>
          </cell>
          <cell r="H231" t="str">
            <v xml:space="preserve">PPh Pasal 21 </v>
          </cell>
          <cell r="M231" t="str">
            <v>a</v>
          </cell>
          <cell r="N231" t="str">
            <v>17.61.PPh Pasal 21 ....</v>
          </cell>
          <cell r="O231" t="str">
            <v>PPh Pasal 21 ....</v>
          </cell>
          <cell r="P231" t="str">
            <v>Pajak - PPh Pasal 21 - Honorarium Pelaksana Kegiatan - PPTK dan BPP - Kegiatan Sosialisasi Manajemen Stress</v>
          </cell>
          <cell r="Q231" t="str">
            <v>LS</v>
          </cell>
          <cell r="R231" t="str">
            <v>LS</v>
          </cell>
          <cell r="T231">
            <v>32250</v>
          </cell>
          <cell r="U231">
            <v>550957280</v>
          </cell>
        </row>
        <row r="232">
          <cell r="A232" t="str">
            <v>35.2.1.03.01</v>
          </cell>
          <cell r="B232">
            <v>209</v>
          </cell>
          <cell r="C232" t="str">
            <v>19-12-2017</v>
          </cell>
          <cell r="D232" t="str">
            <v>4.05</v>
          </cell>
          <cell r="E232" t="str">
            <v>12</v>
          </cell>
          <cell r="F232">
            <v>17</v>
          </cell>
          <cell r="G232" t="str">
            <v>61</v>
          </cell>
          <cell r="H232" t="str">
            <v>5</v>
          </cell>
          <cell r="I232" t="str">
            <v>2</v>
          </cell>
          <cell r="J232" t="str">
            <v>1</v>
          </cell>
          <cell r="K232" t="str">
            <v>03</v>
          </cell>
          <cell r="L232" t="str">
            <v>01</v>
          </cell>
          <cell r="N232" t="str">
            <v>17.61.5.2.1.03.01</v>
          </cell>
          <cell r="O232" t="str">
            <v>5.2.1.03.01</v>
          </cell>
          <cell r="P232" t="str">
            <v>Uang Lembur PNS - An. Alek Destrio, S.IP. MM.  dkk dalam rangka Pengumpulan Data Peserta dan Persiapan Administrasi - Tanggal 27 s/d 31 Oktober 2017 -  Kegiatan Sosialisasi Manajemen Stress</v>
          </cell>
          <cell r="Q232" t="str">
            <v>LS</v>
          </cell>
          <cell r="R232" t="str">
            <v>LS</v>
          </cell>
          <cell r="T232">
            <v>2535000</v>
          </cell>
          <cell r="U232">
            <v>548422280</v>
          </cell>
        </row>
        <row r="233">
          <cell r="A233" t="str">
            <v>39PPh Pasal 21 ....</v>
          </cell>
          <cell r="B233">
            <v>210</v>
          </cell>
          <cell r="C233" t="str">
            <v>19-12-2017</v>
          </cell>
          <cell r="D233" t="str">
            <v>4.05</v>
          </cell>
          <cell r="E233" t="str">
            <v>12</v>
          </cell>
          <cell r="F233">
            <v>17</v>
          </cell>
          <cell r="G233" t="str">
            <v>61</v>
          </cell>
          <cell r="H233" t="str">
            <v xml:space="preserve">PPh Pasal 21 </v>
          </cell>
          <cell r="M233" t="str">
            <v>a</v>
          </cell>
          <cell r="N233" t="str">
            <v>17.61.PPh Pasal 21 ....</v>
          </cell>
          <cell r="O233" t="str">
            <v>PPh Pasal 21 ....</v>
          </cell>
          <cell r="P233" t="str">
            <v>Pajak - PPh Pasal 21 - Uang Lembur PNS - An. Alek Destrio, S.IP. MM.  dkk dalam rangka Pengumpulan Data Peserta dan Persiapan Administrasi - Tanggal 27 s/d 31 Oktober 2017 -  Kegiatan Sosialisasi Manajemen Stress</v>
          </cell>
          <cell r="Q233" t="str">
            <v>LS</v>
          </cell>
          <cell r="R233" t="str">
            <v>LS</v>
          </cell>
          <cell r="S233">
            <v>84000</v>
          </cell>
          <cell r="U233">
            <v>548506280</v>
          </cell>
        </row>
        <row r="234">
          <cell r="A234" t="str">
            <v>40PPh Pasal 21 ....</v>
          </cell>
          <cell r="B234">
            <v>211</v>
          </cell>
          <cell r="C234" t="str">
            <v>19-12-2017</v>
          </cell>
          <cell r="D234" t="str">
            <v>4.05</v>
          </cell>
          <cell r="E234" t="str">
            <v>12</v>
          </cell>
          <cell r="F234">
            <v>17</v>
          </cell>
          <cell r="G234" t="str">
            <v>61</v>
          </cell>
          <cell r="H234" t="str">
            <v xml:space="preserve">PPh Pasal 21 </v>
          </cell>
          <cell r="M234" t="str">
            <v>a</v>
          </cell>
          <cell r="N234" t="str">
            <v>17.61.PPh Pasal 21 ....</v>
          </cell>
          <cell r="O234" t="str">
            <v>PPh Pasal 21 ....</v>
          </cell>
          <cell r="P234" t="str">
            <v>Pajak - PPh Pasal 21 - Uang Lembur PNS - An. Alek Destrio, S.IP. MM.  dkk dalam rangka Pengumpulan Data Peserta dan Persiapan Administrasi - Tanggal 27 s/d 31 Oktober 2017 -  Kegiatan Sosialisasi Manajemen Stress</v>
          </cell>
          <cell r="Q234" t="str">
            <v>LS</v>
          </cell>
          <cell r="R234" t="str">
            <v>LS</v>
          </cell>
          <cell r="T234">
            <v>84000</v>
          </cell>
          <cell r="U234">
            <v>548422280</v>
          </cell>
        </row>
        <row r="235">
          <cell r="A235" t="str">
            <v>23sp2d ls....</v>
          </cell>
          <cell r="B235">
            <v>212</v>
          </cell>
          <cell r="C235" t="str">
            <v>19-12-2017</v>
          </cell>
          <cell r="D235" t="str">
            <v>4.05</v>
          </cell>
          <cell r="E235" t="str">
            <v>12</v>
          </cell>
          <cell r="F235">
            <v>17</v>
          </cell>
          <cell r="G235" t="str">
            <v>62</v>
          </cell>
          <cell r="H235" t="str">
            <v>sp2d ls</v>
          </cell>
          <cell r="M235" t="str">
            <v>s</v>
          </cell>
          <cell r="N235" t="str">
            <v>17.62.sp2d ls....</v>
          </cell>
          <cell r="O235" t="str">
            <v>sp2d ls....</v>
          </cell>
          <cell r="P235" t="str">
            <v>Diterima SP2D Langsung Nomor : 900/4156/LS/B-4/2017 tanggal 19 Desember 2017 perihal Belanja Cetak Materi Sosialisasi Kegiatan Sosialisasi Peraturan Kepegawaian</v>
          </cell>
          <cell r="Q235" t="str">
            <v>LS</v>
          </cell>
          <cell r="R235" t="str">
            <v>LS</v>
          </cell>
          <cell r="S235">
            <v>29500000</v>
          </cell>
          <cell r="U235">
            <v>577922280</v>
          </cell>
        </row>
        <row r="236">
          <cell r="A236" t="str">
            <v>25.2.2.06.01</v>
          </cell>
          <cell r="B236">
            <v>213</v>
          </cell>
          <cell r="C236" t="str">
            <v>19-12-2017</v>
          </cell>
          <cell r="D236" t="str">
            <v>4.05</v>
          </cell>
          <cell r="E236" t="str">
            <v>12</v>
          </cell>
          <cell r="F236">
            <v>17</v>
          </cell>
          <cell r="G236" t="str">
            <v>62</v>
          </cell>
          <cell r="H236" t="str">
            <v>5</v>
          </cell>
          <cell r="I236" t="str">
            <v>2</v>
          </cell>
          <cell r="J236" t="str">
            <v>2</v>
          </cell>
          <cell r="K236" t="str">
            <v>06</v>
          </cell>
          <cell r="L236" t="str">
            <v>01</v>
          </cell>
          <cell r="N236" t="str">
            <v>17.62.5.2.2.06.01</v>
          </cell>
          <cell r="O236" t="str">
            <v>5.2.2.06.01</v>
          </cell>
          <cell r="P236" t="str">
            <v>Belanja Cetak - Materi Sosialisasi - Kegiatan Sosialisasi Peraturan Kepegawaian</v>
          </cell>
          <cell r="Q236" t="str">
            <v>LS</v>
          </cell>
          <cell r="R236" t="str">
            <v>LS</v>
          </cell>
          <cell r="T236">
            <v>29500000</v>
          </cell>
          <cell r="U236">
            <v>548422280</v>
          </cell>
        </row>
        <row r="237">
          <cell r="A237" t="str">
            <v>30PPN DN ....</v>
          </cell>
          <cell r="B237">
            <v>214</v>
          </cell>
          <cell r="C237" t="str">
            <v>19-12-2017</v>
          </cell>
          <cell r="D237" t="str">
            <v>4.05</v>
          </cell>
          <cell r="E237" t="str">
            <v>12</v>
          </cell>
          <cell r="F237">
            <v>17</v>
          </cell>
          <cell r="G237" t="str">
            <v>62</v>
          </cell>
          <cell r="H237" t="str">
            <v xml:space="preserve">PPN DN </v>
          </cell>
          <cell r="M237" t="str">
            <v>a</v>
          </cell>
          <cell r="N237" t="str">
            <v>17.62.PPN DN ....</v>
          </cell>
          <cell r="O237" t="str">
            <v>PPN DN ....</v>
          </cell>
          <cell r="P237" t="str">
            <v>Pajak - PPN DN - Belanja Cetak - Materi Sosialisasi - Kegiatan Sosialisasi Peraturan Kepegawaian</v>
          </cell>
          <cell r="Q237" t="str">
            <v>LS</v>
          </cell>
          <cell r="R237" t="str">
            <v>LS</v>
          </cell>
          <cell r="S237">
            <v>2681818</v>
          </cell>
          <cell r="U237">
            <v>551104098</v>
          </cell>
        </row>
        <row r="238">
          <cell r="A238" t="str">
            <v>29PPh Pasal 23....</v>
          </cell>
          <cell r="B238">
            <v>215</v>
          </cell>
          <cell r="C238" t="str">
            <v>19-12-2017</v>
          </cell>
          <cell r="D238" t="str">
            <v>4.05</v>
          </cell>
          <cell r="E238" t="str">
            <v>12</v>
          </cell>
          <cell r="F238">
            <v>17</v>
          </cell>
          <cell r="G238" t="str">
            <v>62</v>
          </cell>
          <cell r="H238" t="str">
            <v>PPh Pasal 23</v>
          </cell>
          <cell r="M238" t="str">
            <v>a</v>
          </cell>
          <cell r="N238" t="str">
            <v>17.62.PPh Pasal 23....</v>
          </cell>
          <cell r="O238" t="str">
            <v>PPh Pasal 23....</v>
          </cell>
          <cell r="P238" t="str">
            <v>Pajak - PPh Pasal 23 - Belanja Cetak - Materi Sosialisasi - Kegiatan Sosialisasi Peraturan Kepegawaian</v>
          </cell>
          <cell r="Q238" t="str">
            <v>LS</v>
          </cell>
          <cell r="R238" t="str">
            <v>LS</v>
          </cell>
          <cell r="S238">
            <v>536364</v>
          </cell>
          <cell r="U238">
            <v>551640462</v>
          </cell>
        </row>
        <row r="239">
          <cell r="A239" t="str">
            <v>31PPN DN ....</v>
          </cell>
          <cell r="B239">
            <v>216</v>
          </cell>
          <cell r="C239" t="str">
            <v>19-12-2017</v>
          </cell>
          <cell r="D239" t="str">
            <v>4.05</v>
          </cell>
          <cell r="E239" t="str">
            <v>12</v>
          </cell>
          <cell r="F239">
            <v>17</v>
          </cell>
          <cell r="G239" t="str">
            <v>62</v>
          </cell>
          <cell r="H239" t="str">
            <v xml:space="preserve">PPN DN </v>
          </cell>
          <cell r="M239" t="str">
            <v>a</v>
          </cell>
          <cell r="N239" t="str">
            <v>17.62.PPN DN ....</v>
          </cell>
          <cell r="O239" t="str">
            <v>PPN DN ....</v>
          </cell>
          <cell r="P239" t="str">
            <v>Pajak - PPN DN - Belanja Cetak - Materi Sosialisasi - Kegiatan Sosialisasi Peraturan Kepegawaian</v>
          </cell>
          <cell r="Q239" t="str">
            <v>LS</v>
          </cell>
          <cell r="R239" t="str">
            <v>LS</v>
          </cell>
          <cell r="T239">
            <v>2681818</v>
          </cell>
          <cell r="U239">
            <v>548958644</v>
          </cell>
        </row>
        <row r="240">
          <cell r="A240" t="str">
            <v>30PPh Pasal 23....</v>
          </cell>
          <cell r="B240">
            <v>217</v>
          </cell>
          <cell r="C240" t="str">
            <v>19-12-2017</v>
          </cell>
          <cell r="D240" t="str">
            <v>4.05</v>
          </cell>
          <cell r="E240" t="str">
            <v>12</v>
          </cell>
          <cell r="F240">
            <v>17</v>
          </cell>
          <cell r="G240" t="str">
            <v>62</v>
          </cell>
          <cell r="H240" t="str">
            <v>PPh Pasal 23</v>
          </cell>
          <cell r="M240" t="str">
            <v>a</v>
          </cell>
          <cell r="N240" t="str">
            <v>17.62.PPh Pasal 23....</v>
          </cell>
          <cell r="O240" t="str">
            <v>PPh Pasal 23....</v>
          </cell>
          <cell r="P240" t="str">
            <v>Pajak - PPh Pasal 23 - Belanja Cetak - Materi Sosialisasi - Kegiatan Sosialisasi Peraturan Kepegawaian</v>
          </cell>
          <cell r="Q240" t="str">
            <v>LS</v>
          </cell>
          <cell r="R240" t="str">
            <v>LS</v>
          </cell>
          <cell r="T240">
            <v>536364</v>
          </cell>
          <cell r="U240">
            <v>548422280</v>
          </cell>
        </row>
        <row r="241">
          <cell r="A241" t="str">
            <v>24sp2d ls....</v>
          </cell>
          <cell r="B241">
            <v>218</v>
          </cell>
          <cell r="C241" t="str">
            <v>19-12-2017</v>
          </cell>
          <cell r="D241" t="str">
            <v>4.05</v>
          </cell>
          <cell r="E241" t="str">
            <v>12</v>
          </cell>
          <cell r="F241">
            <v>17</v>
          </cell>
          <cell r="G241" t="str">
            <v>62</v>
          </cell>
          <cell r="H241" t="str">
            <v>sp2d ls</v>
          </cell>
          <cell r="M241" t="str">
            <v>s</v>
          </cell>
          <cell r="N241" t="str">
            <v>17.62.sp2d ls....</v>
          </cell>
          <cell r="O241" t="str">
            <v>sp2d ls....</v>
          </cell>
          <cell r="P241" t="str">
            <v>Diterima SP2D Langsung Nomor : 900/4158/LS/B-4/2017 tanggal 19 Desember 2017 perihal Belanja Alat Tulis Kantor Kegiatan Sosialisasi Peraturan Kepegawaian</v>
          </cell>
          <cell r="Q241" t="str">
            <v>LS</v>
          </cell>
          <cell r="R241" t="str">
            <v>LS</v>
          </cell>
          <cell r="S241">
            <v>16004300</v>
          </cell>
          <cell r="U241">
            <v>564426580</v>
          </cell>
        </row>
        <row r="242">
          <cell r="A242" t="str">
            <v>15.2.2.01.01</v>
          </cell>
          <cell r="B242">
            <v>219</v>
          </cell>
          <cell r="C242" t="str">
            <v>19-12-2017</v>
          </cell>
          <cell r="D242" t="str">
            <v>4.05</v>
          </cell>
          <cell r="E242" t="str">
            <v>12</v>
          </cell>
          <cell r="F242">
            <v>17</v>
          </cell>
          <cell r="G242" t="str">
            <v>62</v>
          </cell>
          <cell r="H242" t="str">
            <v>5</v>
          </cell>
          <cell r="I242" t="str">
            <v>2</v>
          </cell>
          <cell r="J242" t="str">
            <v>2</v>
          </cell>
          <cell r="K242" t="str">
            <v>01</v>
          </cell>
          <cell r="L242" t="str">
            <v>01</v>
          </cell>
          <cell r="N242" t="str">
            <v>17.62.5.2.2.01.01</v>
          </cell>
          <cell r="O242" t="str">
            <v>5.2.2.01.01</v>
          </cell>
          <cell r="P242" t="str">
            <v>Belanja Alat Tulis Kantor - Kegiatan Sosialisasi Peraturan Kepegawaian</v>
          </cell>
          <cell r="Q242" t="str">
            <v>LS</v>
          </cell>
          <cell r="R242" t="str">
            <v>LS</v>
          </cell>
          <cell r="T242">
            <v>16004300</v>
          </cell>
          <cell r="U242">
            <v>548422280</v>
          </cell>
        </row>
        <row r="243">
          <cell r="A243" t="str">
            <v>32PPN DN ....</v>
          </cell>
          <cell r="B243">
            <v>220</v>
          </cell>
          <cell r="C243" t="str">
            <v>19-12-2017</v>
          </cell>
          <cell r="D243" t="str">
            <v>4.05</v>
          </cell>
          <cell r="E243" t="str">
            <v>12</v>
          </cell>
          <cell r="F243">
            <v>17</v>
          </cell>
          <cell r="G243" t="str">
            <v>62</v>
          </cell>
          <cell r="H243" t="str">
            <v xml:space="preserve">PPN DN </v>
          </cell>
          <cell r="M243" t="str">
            <v>a</v>
          </cell>
          <cell r="N243" t="str">
            <v>17.62.PPN DN ....</v>
          </cell>
          <cell r="O243" t="str">
            <v>PPN DN ....</v>
          </cell>
          <cell r="P243" t="str">
            <v>Pajak - PPN DN - Belanja Alat Tulis Kantor - Kegiatan Sosialisasi Peraturan Kepegawaian</v>
          </cell>
          <cell r="Q243" t="str">
            <v>LS</v>
          </cell>
          <cell r="R243" t="str">
            <v>LS</v>
          </cell>
          <cell r="S243">
            <v>1454936</v>
          </cell>
          <cell r="U243">
            <v>549877216</v>
          </cell>
        </row>
        <row r="244">
          <cell r="A244" t="str">
            <v>14PPh Pasal 22....</v>
          </cell>
          <cell r="B244">
            <v>221</v>
          </cell>
          <cell r="C244" t="str">
            <v>19-12-2017</v>
          </cell>
          <cell r="D244" t="str">
            <v>4.05</v>
          </cell>
          <cell r="E244" t="str">
            <v>12</v>
          </cell>
          <cell r="F244">
            <v>17</v>
          </cell>
          <cell r="G244" t="str">
            <v>62</v>
          </cell>
          <cell r="H244" t="str">
            <v>PPh Pasal 22</v>
          </cell>
          <cell r="M244" t="str">
            <v>a</v>
          </cell>
          <cell r="N244" t="str">
            <v>17.62.PPh Pasal 22....</v>
          </cell>
          <cell r="O244" t="str">
            <v>PPh Pasal 22....</v>
          </cell>
          <cell r="P244" t="str">
            <v>Pajak - PPh Pasal 22 - Belanja Alat Tulis Kantor - Kegiatan Sosialisasi Peraturan Kepegawaian</v>
          </cell>
          <cell r="Q244" t="str">
            <v>LS</v>
          </cell>
          <cell r="R244" t="str">
            <v>LS</v>
          </cell>
          <cell r="S244">
            <v>218240</v>
          </cell>
          <cell r="U244">
            <v>550095456</v>
          </cell>
        </row>
        <row r="245">
          <cell r="A245" t="str">
            <v>33PPN DN ....</v>
          </cell>
          <cell r="B245">
            <v>222</v>
          </cell>
          <cell r="C245" t="str">
            <v>19-12-2017</v>
          </cell>
          <cell r="D245" t="str">
            <v>4.05</v>
          </cell>
          <cell r="E245" t="str">
            <v>12</v>
          </cell>
          <cell r="F245">
            <v>17</v>
          </cell>
          <cell r="G245" t="str">
            <v>62</v>
          </cell>
          <cell r="H245" t="str">
            <v xml:space="preserve">PPN DN </v>
          </cell>
          <cell r="M245" t="str">
            <v>a</v>
          </cell>
          <cell r="N245" t="str">
            <v>17.62.PPN DN ....</v>
          </cell>
          <cell r="O245" t="str">
            <v>PPN DN ....</v>
          </cell>
          <cell r="P245" t="str">
            <v>Pajak - PPN DN - Belanja Alat Tulis Kantor - Kegiatan Sosialisasi Peraturan Kepegawaian</v>
          </cell>
          <cell r="Q245" t="str">
            <v>LS</v>
          </cell>
          <cell r="R245" t="str">
            <v>LS</v>
          </cell>
          <cell r="T245">
            <v>1454936</v>
          </cell>
          <cell r="U245">
            <v>548640520</v>
          </cell>
        </row>
        <row r="246">
          <cell r="A246" t="str">
            <v>15PPh Pasal 22....</v>
          </cell>
          <cell r="B246">
            <v>223</v>
          </cell>
          <cell r="C246" t="str">
            <v>19-12-2017</v>
          </cell>
          <cell r="D246" t="str">
            <v>4.05</v>
          </cell>
          <cell r="E246" t="str">
            <v>12</v>
          </cell>
          <cell r="F246">
            <v>17</v>
          </cell>
          <cell r="G246" t="str">
            <v>62</v>
          </cell>
          <cell r="H246" t="str">
            <v>PPh Pasal 22</v>
          </cell>
          <cell r="M246" t="str">
            <v>a</v>
          </cell>
          <cell r="N246" t="str">
            <v>17.62.PPh Pasal 22....</v>
          </cell>
          <cell r="O246" t="str">
            <v>PPh Pasal 22....</v>
          </cell>
          <cell r="P246" t="str">
            <v>Pajak - PPh Pasal 22 - Belanja Alat Tulis Kantor - Kegiatan Sosialisasi Peraturan Kepegawaian</v>
          </cell>
          <cell r="Q246" t="str">
            <v>LS</v>
          </cell>
          <cell r="R246" t="str">
            <v>LS</v>
          </cell>
          <cell r="T246">
            <v>218240</v>
          </cell>
          <cell r="U246">
            <v>548422280</v>
          </cell>
        </row>
        <row r="247">
          <cell r="A247" t="str">
            <v>25sp2d ls....</v>
          </cell>
          <cell r="B247">
            <v>224</v>
          </cell>
          <cell r="C247" t="str">
            <v>19-12-2017</v>
          </cell>
          <cell r="D247" t="str">
            <v>4.05</v>
          </cell>
          <cell r="E247" t="str">
            <v>12</v>
          </cell>
          <cell r="F247">
            <v>17</v>
          </cell>
          <cell r="G247" t="str">
            <v>62</v>
          </cell>
          <cell r="H247" t="str">
            <v>sp2d ls</v>
          </cell>
          <cell r="M247" t="str">
            <v>s</v>
          </cell>
          <cell r="N247" t="str">
            <v>17.62.sp2d ls....</v>
          </cell>
          <cell r="O247" t="str">
            <v>sp2d ls....</v>
          </cell>
          <cell r="P247" t="str">
            <v>Diterima SP2D Langsung Nomor : 900/4159/LS/B-4/2017 tanggal 19 Desember 2017 perihal Belanja Sewa/Gedung/Kantor/Tempat  Kegiatan Sosialisasi Peraturan Kepegawaian</v>
          </cell>
          <cell r="Q247" t="str">
            <v>LS</v>
          </cell>
          <cell r="R247" t="str">
            <v>LS</v>
          </cell>
          <cell r="S247">
            <v>16000000</v>
          </cell>
          <cell r="U247">
            <v>564422280</v>
          </cell>
        </row>
        <row r="248">
          <cell r="A248" t="str">
            <v>35.2.2.07.02</v>
          </cell>
          <cell r="B248">
            <v>225</v>
          </cell>
          <cell r="C248" t="str">
            <v>19-12-2017</v>
          </cell>
          <cell r="D248" t="str">
            <v>4.05</v>
          </cell>
          <cell r="E248" t="str">
            <v>12</v>
          </cell>
          <cell r="F248">
            <v>17</v>
          </cell>
          <cell r="G248" t="str">
            <v>62</v>
          </cell>
          <cell r="H248" t="str">
            <v>5</v>
          </cell>
          <cell r="I248" t="str">
            <v>2</v>
          </cell>
          <cell r="J248" t="str">
            <v>2</v>
          </cell>
          <cell r="K248" t="str">
            <v>07</v>
          </cell>
          <cell r="L248" t="str">
            <v>02</v>
          </cell>
          <cell r="N248" t="str">
            <v>17.62.5.2.2.07.02</v>
          </cell>
          <cell r="O248" t="str">
            <v>5.2.2.07.02</v>
          </cell>
          <cell r="P248" t="str">
            <v>Belanja Sewa Gedung/Kantor/Tempat - Sewa Gedung - Kegiatan Sosialisasi Peraturan Kepegawaian</v>
          </cell>
          <cell r="Q248" t="str">
            <v>LS</v>
          </cell>
          <cell r="R248" t="str">
            <v>LS</v>
          </cell>
          <cell r="T248">
            <v>16000000</v>
          </cell>
          <cell r="U248">
            <v>548422280</v>
          </cell>
        </row>
        <row r="249">
          <cell r="A249" t="str">
            <v>34PPN DN ....</v>
          </cell>
          <cell r="B249">
            <v>226</v>
          </cell>
          <cell r="C249" t="str">
            <v>19-12-2017</v>
          </cell>
          <cell r="D249" t="str">
            <v>4.05</v>
          </cell>
          <cell r="E249" t="str">
            <v>12</v>
          </cell>
          <cell r="F249">
            <v>17</v>
          </cell>
          <cell r="G249" t="str">
            <v>62</v>
          </cell>
          <cell r="H249" t="str">
            <v xml:space="preserve">PPN DN </v>
          </cell>
          <cell r="M249" t="str">
            <v>a</v>
          </cell>
          <cell r="N249" t="str">
            <v>17.62.PPN DN ....</v>
          </cell>
          <cell r="O249" t="str">
            <v>PPN DN ....</v>
          </cell>
          <cell r="P249" t="str">
            <v>Pajak - PPN DN - Belanja Sewa Gedung/Kantor/Tempat - Sewa Gedung - Kegiatan Sosialisasi Peraturan Kepegawaian</v>
          </cell>
          <cell r="Q249" t="str">
            <v>LS</v>
          </cell>
          <cell r="R249" t="str">
            <v>LS</v>
          </cell>
          <cell r="S249">
            <v>1454545</v>
          </cell>
          <cell r="U249">
            <v>549876825</v>
          </cell>
        </row>
        <row r="250">
          <cell r="A250" t="str">
            <v>5PPh Pasal 4 (2)....</v>
          </cell>
          <cell r="B250">
            <v>227</v>
          </cell>
          <cell r="C250" t="str">
            <v>19-12-2017</v>
          </cell>
          <cell r="D250" t="str">
            <v>4.05</v>
          </cell>
          <cell r="E250" t="str">
            <v>12</v>
          </cell>
          <cell r="F250">
            <v>17</v>
          </cell>
          <cell r="G250" t="str">
            <v>62</v>
          </cell>
          <cell r="H250" t="str">
            <v>PPh Pasal 4 (2)</v>
          </cell>
          <cell r="M250" t="str">
            <v>a</v>
          </cell>
          <cell r="N250" t="str">
            <v>17.62.PPh Pasal 4 (2)....</v>
          </cell>
          <cell r="O250" t="str">
            <v>PPh Pasal 4 (2)....</v>
          </cell>
          <cell r="P250" t="str">
            <v>Pajak - PPh Pasal 4 (2) - Belanja Sewa Gedung/Kantor/Tempat - Sewa Gedung - Kegiatan Sosialisasi Peraturan Kepegawaian</v>
          </cell>
          <cell r="Q250" t="str">
            <v>LS</v>
          </cell>
          <cell r="R250" t="str">
            <v>LS</v>
          </cell>
          <cell r="S250">
            <v>1454545</v>
          </cell>
          <cell r="U250">
            <v>551331370</v>
          </cell>
        </row>
        <row r="251">
          <cell r="A251" t="str">
            <v>35PPN DN ....</v>
          </cell>
          <cell r="B251">
            <v>228</v>
          </cell>
          <cell r="C251" t="str">
            <v>19-12-2017</v>
          </cell>
          <cell r="D251" t="str">
            <v>4.05</v>
          </cell>
          <cell r="E251" t="str">
            <v>12</v>
          </cell>
          <cell r="F251">
            <v>17</v>
          </cell>
          <cell r="G251" t="str">
            <v>62</v>
          </cell>
          <cell r="H251" t="str">
            <v xml:space="preserve">PPN DN </v>
          </cell>
          <cell r="M251" t="str">
            <v>a</v>
          </cell>
          <cell r="N251" t="str">
            <v>17.62.PPN DN ....</v>
          </cell>
          <cell r="O251" t="str">
            <v>PPN DN ....</v>
          </cell>
          <cell r="P251" t="str">
            <v>Pajak - PPN DN - Belanja Sewa Gedung/Kantor/Tempat - Sewa Gedung - Kegiatan Sosialisasi Peraturan Kepegawaian</v>
          </cell>
          <cell r="Q251" t="str">
            <v>LS</v>
          </cell>
          <cell r="R251" t="str">
            <v>LS</v>
          </cell>
          <cell r="T251">
            <v>1454545</v>
          </cell>
          <cell r="U251">
            <v>549876825</v>
          </cell>
        </row>
        <row r="252">
          <cell r="A252" t="str">
            <v>6PPh Pasal 4 (2)....</v>
          </cell>
          <cell r="B252">
            <v>229</v>
          </cell>
          <cell r="C252" t="str">
            <v>19-12-2017</v>
          </cell>
          <cell r="D252" t="str">
            <v>4.05</v>
          </cell>
          <cell r="E252" t="str">
            <v>12</v>
          </cell>
          <cell r="F252">
            <v>17</v>
          </cell>
          <cell r="G252" t="str">
            <v>62</v>
          </cell>
          <cell r="H252" t="str">
            <v>PPh Pasal 4 (2)</v>
          </cell>
          <cell r="M252" t="str">
            <v>a</v>
          </cell>
          <cell r="N252" t="str">
            <v>17.62.PPh Pasal 4 (2)....</v>
          </cell>
          <cell r="O252" t="str">
            <v>PPh Pasal 4 (2)....</v>
          </cell>
          <cell r="P252" t="str">
            <v>Pajak - PPh Pasal 4 (2) - Belanja Sewa Gedung/Kantor/Tempat - Sewa Gedung - Kegiatan Sosialisasi Peraturan Kepegawaian</v>
          </cell>
          <cell r="Q252" t="str">
            <v>LS</v>
          </cell>
          <cell r="R252" t="str">
            <v>LS</v>
          </cell>
          <cell r="T252">
            <v>1454545</v>
          </cell>
          <cell r="U252">
            <v>548422280</v>
          </cell>
        </row>
        <row r="253">
          <cell r="A253" t="str">
            <v>26sp2d ls....</v>
          </cell>
          <cell r="B253">
            <v>230</v>
          </cell>
          <cell r="C253" t="str">
            <v>19-12-2017</v>
          </cell>
          <cell r="D253" t="str">
            <v>4.05</v>
          </cell>
          <cell r="E253" t="str">
            <v>12</v>
          </cell>
          <cell r="F253">
            <v>17</v>
          </cell>
          <cell r="G253" t="str">
            <v>62</v>
          </cell>
          <cell r="H253" t="str">
            <v>sp2d ls</v>
          </cell>
          <cell r="M253" t="str">
            <v>s</v>
          </cell>
          <cell r="N253" t="str">
            <v>17.62.sp2d ls....</v>
          </cell>
          <cell r="O253" t="str">
            <v>sp2d ls....</v>
          </cell>
          <cell r="P253" t="str">
            <v>Diterima SP2D Langsung Nomor : 900/4160/LS/B-4/2017 tanggal 19 Desember 2017 perihal Belanja Tas Peserta  Kegiatan Sosialisasi Peraturan Kepegawaian</v>
          </cell>
          <cell r="Q253" t="str">
            <v>LS</v>
          </cell>
          <cell r="R253" t="str">
            <v>LS</v>
          </cell>
          <cell r="S253">
            <v>39000000</v>
          </cell>
          <cell r="U253">
            <v>587422280</v>
          </cell>
        </row>
        <row r="254">
          <cell r="A254" t="str">
            <v>25.2.2.02.06</v>
          </cell>
          <cell r="B254">
            <v>231</v>
          </cell>
          <cell r="C254" t="str">
            <v>19-12-2017</v>
          </cell>
          <cell r="D254" t="str">
            <v>4.05</v>
          </cell>
          <cell r="E254" t="str">
            <v>12</v>
          </cell>
          <cell r="F254">
            <v>17</v>
          </cell>
          <cell r="G254" t="str">
            <v>62</v>
          </cell>
          <cell r="H254" t="str">
            <v>5</v>
          </cell>
          <cell r="I254" t="str">
            <v>2</v>
          </cell>
          <cell r="J254" t="str">
            <v>2</v>
          </cell>
          <cell r="K254" t="str">
            <v>02</v>
          </cell>
          <cell r="L254" t="str">
            <v>06</v>
          </cell>
          <cell r="N254" t="str">
            <v>17.62.5.2.2.02.06</v>
          </cell>
          <cell r="O254" t="str">
            <v>5.2.2.02.06</v>
          </cell>
          <cell r="P254" t="str">
            <v>Belanja Bahan dan Alat - Tas Peserta - Kegiatan Sosialisasi Peraturan Kepegawaian</v>
          </cell>
          <cell r="Q254" t="str">
            <v>LS</v>
          </cell>
          <cell r="R254" t="str">
            <v>LS</v>
          </cell>
          <cell r="T254">
            <v>39000000</v>
          </cell>
          <cell r="U254">
            <v>548422280</v>
          </cell>
        </row>
        <row r="255">
          <cell r="A255" t="str">
            <v>36PPN DN ....</v>
          </cell>
          <cell r="B255">
            <v>232</v>
          </cell>
          <cell r="C255" t="str">
            <v>19-12-2017</v>
          </cell>
          <cell r="D255" t="str">
            <v>4.05</v>
          </cell>
          <cell r="E255" t="str">
            <v>12</v>
          </cell>
          <cell r="F255">
            <v>17</v>
          </cell>
          <cell r="G255" t="str">
            <v>62</v>
          </cell>
          <cell r="H255" t="str">
            <v xml:space="preserve">PPN DN </v>
          </cell>
          <cell r="M255" t="str">
            <v>a</v>
          </cell>
          <cell r="N255" t="str">
            <v>17.62.PPN DN ....</v>
          </cell>
          <cell r="O255" t="str">
            <v>PPN DN ....</v>
          </cell>
          <cell r="P255" t="str">
            <v>Pajak - PPN DN - Belanja Bahan dan Alat - Tas Peserta - Kegiatan Sosialisasi Peraturan Kepegawaian</v>
          </cell>
          <cell r="Q255" t="str">
            <v>LS</v>
          </cell>
          <cell r="R255" t="str">
            <v>LS</v>
          </cell>
          <cell r="S255">
            <v>3545455</v>
          </cell>
          <cell r="U255">
            <v>551967735</v>
          </cell>
        </row>
        <row r="256">
          <cell r="A256" t="str">
            <v>16PPh Pasal 22....</v>
          </cell>
          <cell r="B256">
            <v>233</v>
          </cell>
          <cell r="C256" t="str">
            <v>19-12-2017</v>
          </cell>
          <cell r="D256" t="str">
            <v>4.05</v>
          </cell>
          <cell r="E256" t="str">
            <v>12</v>
          </cell>
          <cell r="F256">
            <v>17</v>
          </cell>
          <cell r="G256" t="str">
            <v>62</v>
          </cell>
          <cell r="H256" t="str">
            <v>PPh Pasal 22</v>
          </cell>
          <cell r="M256" t="str">
            <v>a</v>
          </cell>
          <cell r="N256" t="str">
            <v>17.62.PPh Pasal 22....</v>
          </cell>
          <cell r="O256" t="str">
            <v>PPh Pasal 22....</v>
          </cell>
          <cell r="P256" t="str">
            <v>Pajak - PPh Pasal 22 - Belanja Bahan dan Alat - Tas Peserta - Kegiatan Sosialisasi Peraturan Kepegawaian</v>
          </cell>
          <cell r="Q256" t="str">
            <v>LS</v>
          </cell>
          <cell r="R256" t="str">
            <v>LS</v>
          </cell>
          <cell r="S256">
            <v>531818</v>
          </cell>
          <cell r="U256">
            <v>552499553</v>
          </cell>
        </row>
        <row r="257">
          <cell r="A257" t="str">
            <v>37PPN DN ....</v>
          </cell>
          <cell r="B257">
            <v>234</v>
          </cell>
          <cell r="C257" t="str">
            <v>19-12-2017</v>
          </cell>
          <cell r="D257" t="str">
            <v>4.05</v>
          </cell>
          <cell r="E257" t="str">
            <v>12</v>
          </cell>
          <cell r="F257">
            <v>17</v>
          </cell>
          <cell r="G257" t="str">
            <v>62</v>
          </cell>
          <cell r="H257" t="str">
            <v xml:space="preserve">PPN DN </v>
          </cell>
          <cell r="M257" t="str">
            <v>a</v>
          </cell>
          <cell r="N257" t="str">
            <v>17.62.PPN DN ....</v>
          </cell>
          <cell r="O257" t="str">
            <v>PPN DN ....</v>
          </cell>
          <cell r="P257" t="str">
            <v>Pajak - PPN DN - Belanja Bahan dan Alat - Tas Peserta - Kegiatan Sosialisasi Peraturan Kepegawaian</v>
          </cell>
          <cell r="Q257" t="str">
            <v>LS</v>
          </cell>
          <cell r="R257" t="str">
            <v>LS</v>
          </cell>
          <cell r="T257">
            <v>3545455</v>
          </cell>
          <cell r="U257">
            <v>548954098</v>
          </cell>
        </row>
        <row r="258">
          <cell r="A258" t="str">
            <v>17PPh Pasal 22....</v>
          </cell>
          <cell r="B258">
            <v>235</v>
          </cell>
          <cell r="C258" t="str">
            <v>19-12-2017</v>
          </cell>
          <cell r="D258" t="str">
            <v>4.05</v>
          </cell>
          <cell r="E258" t="str">
            <v>12</v>
          </cell>
          <cell r="F258">
            <v>17</v>
          </cell>
          <cell r="G258" t="str">
            <v>62</v>
          </cell>
          <cell r="H258" t="str">
            <v>PPh Pasal 22</v>
          </cell>
          <cell r="M258" t="str">
            <v>a</v>
          </cell>
          <cell r="N258" t="str">
            <v>17.62.PPh Pasal 22....</v>
          </cell>
          <cell r="O258" t="str">
            <v>PPh Pasal 22....</v>
          </cell>
          <cell r="P258" t="str">
            <v>Pajak - PPh Pasal 22 - Belanja Bahan dan Alat - Tas Peserta - Kegiatan Sosialisasi Peraturan Kepegawaian</v>
          </cell>
          <cell r="Q258" t="str">
            <v>LS</v>
          </cell>
          <cell r="R258" t="str">
            <v>LS</v>
          </cell>
          <cell r="T258">
            <v>531818</v>
          </cell>
          <cell r="U258">
            <v>548422280</v>
          </cell>
        </row>
        <row r="259">
          <cell r="A259" t="str">
            <v>27sp2d ls....</v>
          </cell>
          <cell r="B259">
            <v>236</v>
          </cell>
          <cell r="C259" t="str">
            <v>19-12-2017</v>
          </cell>
          <cell r="D259" t="str">
            <v>4.05</v>
          </cell>
          <cell r="E259" t="str">
            <v>12</v>
          </cell>
          <cell r="F259">
            <v>17</v>
          </cell>
          <cell r="G259">
            <v>20</v>
          </cell>
          <cell r="H259" t="str">
            <v>sp2d ls</v>
          </cell>
          <cell r="M259" t="str">
            <v>s</v>
          </cell>
          <cell r="N259" t="str">
            <v>17.20.sp2d ls....</v>
          </cell>
          <cell r="O259" t="str">
            <v>sp2d ls....</v>
          </cell>
          <cell r="P259" t="str">
            <v>Diterima SP2D Langsung Nomor : 900/4163/LS/B-4/2017 tanggal 19 Desember 2017 perihal Belanja Cetak Kegiatan Diklat Manajemen Pelayanan Barang dan Jasa</v>
          </cell>
          <cell r="Q259" t="str">
            <v>LS</v>
          </cell>
          <cell r="R259" t="str">
            <v>LS</v>
          </cell>
          <cell r="S259">
            <v>20350000</v>
          </cell>
          <cell r="U259">
            <v>568772280</v>
          </cell>
        </row>
        <row r="260">
          <cell r="A260" t="str">
            <v>35.2.2.06.01</v>
          </cell>
          <cell r="B260">
            <v>237</v>
          </cell>
          <cell r="C260" t="str">
            <v>19-12-2017</v>
          </cell>
          <cell r="D260" t="str">
            <v>4.05</v>
          </cell>
          <cell r="E260" t="str">
            <v>12</v>
          </cell>
          <cell r="F260">
            <v>17</v>
          </cell>
          <cell r="G260">
            <v>20</v>
          </cell>
          <cell r="H260" t="str">
            <v>5</v>
          </cell>
          <cell r="I260" t="str">
            <v>2</v>
          </cell>
          <cell r="J260">
            <v>2</v>
          </cell>
          <cell r="K260" t="str">
            <v>06</v>
          </cell>
          <cell r="L260" t="str">
            <v>01</v>
          </cell>
          <cell r="N260" t="str">
            <v>17.20.5.2.2.06.01</v>
          </cell>
          <cell r="O260" t="str">
            <v>5.2.2.06.01</v>
          </cell>
          <cell r="P260" t="str">
            <v>Belanja Cetak - Kegiatan Diklat Manajemen Pelayanan Barang dan Jasa</v>
          </cell>
          <cell r="Q260" t="str">
            <v>LS</v>
          </cell>
          <cell r="R260" t="str">
            <v>LS</v>
          </cell>
          <cell r="T260">
            <v>20350000</v>
          </cell>
          <cell r="U260">
            <v>548422280</v>
          </cell>
        </row>
        <row r="261">
          <cell r="A261" t="str">
            <v>38PPN DN ....</v>
          </cell>
          <cell r="B261">
            <v>238</v>
          </cell>
          <cell r="C261" t="str">
            <v>19-12-2017</v>
          </cell>
          <cell r="D261" t="str">
            <v>4.05</v>
          </cell>
          <cell r="E261" t="str">
            <v>12</v>
          </cell>
          <cell r="F261">
            <v>17</v>
          </cell>
          <cell r="G261" t="str">
            <v>62</v>
          </cell>
          <cell r="H261" t="str">
            <v xml:space="preserve">PPN DN </v>
          </cell>
          <cell r="M261" t="str">
            <v>a</v>
          </cell>
          <cell r="N261" t="str">
            <v>17.62.PPN DN ....</v>
          </cell>
          <cell r="O261" t="str">
            <v>PPN DN ....</v>
          </cell>
          <cell r="P261" t="str">
            <v>Pajak - PPN DN - Belanja Cetak - Kegiatan Diklat Manajemen Pelayanan Barang dan Jasa</v>
          </cell>
          <cell r="Q261" t="str">
            <v>LS</v>
          </cell>
          <cell r="R261" t="str">
            <v>LS</v>
          </cell>
          <cell r="S261">
            <v>1850000</v>
          </cell>
          <cell r="U261">
            <v>550272280</v>
          </cell>
        </row>
        <row r="262">
          <cell r="A262" t="str">
            <v>31PPh Pasal 23....</v>
          </cell>
          <cell r="B262">
            <v>239</v>
          </cell>
          <cell r="C262" t="str">
            <v>19-12-2017</v>
          </cell>
          <cell r="D262" t="str">
            <v>4.05</v>
          </cell>
          <cell r="E262" t="str">
            <v>12</v>
          </cell>
          <cell r="F262">
            <v>17</v>
          </cell>
          <cell r="G262" t="str">
            <v>62</v>
          </cell>
          <cell r="H262" t="str">
            <v>PPh Pasal 23</v>
          </cell>
          <cell r="M262" t="str">
            <v>a</v>
          </cell>
          <cell r="N262" t="str">
            <v>17.62.PPh Pasal 23....</v>
          </cell>
          <cell r="O262" t="str">
            <v>PPh Pasal 23....</v>
          </cell>
          <cell r="P262" t="str">
            <v>Pajak - PPh Pasal 23 - Belanja Cetak - Kegiatan Diklat Manajemen Pelayanan Barang dan Jasa</v>
          </cell>
          <cell r="Q262" t="str">
            <v>LS</v>
          </cell>
          <cell r="R262" t="str">
            <v>LS</v>
          </cell>
          <cell r="S262">
            <v>370000</v>
          </cell>
          <cell r="U262">
            <v>550642280</v>
          </cell>
        </row>
        <row r="263">
          <cell r="A263" t="str">
            <v>39PPN DN ....</v>
          </cell>
          <cell r="B263">
            <v>240</v>
          </cell>
          <cell r="C263" t="str">
            <v>19-12-2017</v>
          </cell>
          <cell r="D263" t="str">
            <v>4.05</v>
          </cell>
          <cell r="E263" t="str">
            <v>12</v>
          </cell>
          <cell r="F263">
            <v>17</v>
          </cell>
          <cell r="G263" t="str">
            <v>62</v>
          </cell>
          <cell r="H263" t="str">
            <v xml:space="preserve">PPN DN </v>
          </cell>
          <cell r="M263" t="str">
            <v>a</v>
          </cell>
          <cell r="N263" t="str">
            <v>17.62.PPN DN ....</v>
          </cell>
          <cell r="O263" t="str">
            <v>PPN DN ....</v>
          </cell>
          <cell r="P263" t="str">
            <v>Pajak - PPN DN - Belanja Cetak - Kegiatan Diklat Manajemen Pelayanan Barang dan Jasa</v>
          </cell>
          <cell r="Q263" t="str">
            <v>LS</v>
          </cell>
          <cell r="R263" t="str">
            <v>LS</v>
          </cell>
          <cell r="T263">
            <v>1850000</v>
          </cell>
          <cell r="U263">
            <v>548792280</v>
          </cell>
        </row>
        <row r="264">
          <cell r="A264" t="str">
            <v>32PPh Pasal 23....</v>
          </cell>
          <cell r="B264">
            <v>241</v>
          </cell>
          <cell r="C264" t="str">
            <v>19-12-2017</v>
          </cell>
          <cell r="D264" t="str">
            <v>4.05</v>
          </cell>
          <cell r="E264" t="str">
            <v>12</v>
          </cell>
          <cell r="F264">
            <v>17</v>
          </cell>
          <cell r="G264" t="str">
            <v>62</v>
          </cell>
          <cell r="H264" t="str">
            <v>PPh Pasal 23</v>
          </cell>
          <cell r="M264" t="str">
            <v>a</v>
          </cell>
          <cell r="N264" t="str">
            <v>17.62.PPh Pasal 23....</v>
          </cell>
          <cell r="O264" t="str">
            <v>PPh Pasal 23....</v>
          </cell>
          <cell r="P264" t="str">
            <v>Pajak - PPh Pasal 23 - Belanja Cetak - Kegiatan Diklat Manajemen Pelayanan Barang dan Jasa</v>
          </cell>
          <cell r="Q264" t="str">
            <v>LS</v>
          </cell>
          <cell r="R264" t="str">
            <v>LS</v>
          </cell>
          <cell r="T264">
            <v>370000</v>
          </cell>
          <cell r="U264">
            <v>548422280</v>
          </cell>
        </row>
        <row r="265">
          <cell r="A265" t="str">
            <v>28sp2d ls....</v>
          </cell>
          <cell r="B265">
            <v>242</v>
          </cell>
          <cell r="C265" t="str">
            <v>19-12-2017</v>
          </cell>
          <cell r="D265" t="str">
            <v>4.05</v>
          </cell>
          <cell r="E265" t="str">
            <v>12</v>
          </cell>
          <cell r="F265">
            <v>17</v>
          </cell>
          <cell r="G265">
            <v>17</v>
          </cell>
          <cell r="H265" t="str">
            <v>sp2d ls</v>
          </cell>
          <cell r="M265" t="str">
            <v>s</v>
          </cell>
          <cell r="N265" t="str">
            <v>17.17.sp2d ls....</v>
          </cell>
          <cell r="O265" t="str">
            <v>sp2d ls....</v>
          </cell>
          <cell r="P265" t="str">
            <v>Diterima SP2D Langsung Nomor : 900/4204/LS/B-4/2017 tanggal 19 Desember 2017 perihal Belanja Sewa Peralatan Kegiatan Diklat Pimpinan Tingkat IV</v>
          </cell>
          <cell r="Q265" t="str">
            <v>LS</v>
          </cell>
          <cell r="R265" t="str">
            <v>LS</v>
          </cell>
          <cell r="S265">
            <v>6500000</v>
          </cell>
          <cell r="U265">
            <v>554922280</v>
          </cell>
        </row>
        <row r="266">
          <cell r="A266" t="str">
            <v>15.2.2.10.01</v>
          </cell>
          <cell r="B266">
            <v>243</v>
          </cell>
          <cell r="C266" t="str">
            <v>19-12-2017</v>
          </cell>
          <cell r="D266" t="str">
            <v>4.05</v>
          </cell>
          <cell r="E266" t="str">
            <v>12</v>
          </cell>
          <cell r="F266">
            <v>17</v>
          </cell>
          <cell r="G266">
            <v>17</v>
          </cell>
          <cell r="H266" t="str">
            <v>5</v>
          </cell>
          <cell r="I266" t="str">
            <v>2</v>
          </cell>
          <cell r="J266">
            <v>2</v>
          </cell>
          <cell r="K266">
            <v>10</v>
          </cell>
          <cell r="L266" t="str">
            <v>01</v>
          </cell>
          <cell r="N266" t="str">
            <v>17.17.5.2.2.10.01</v>
          </cell>
          <cell r="O266" t="str">
            <v>5.2.2.10.01</v>
          </cell>
          <cell r="P266" t="str">
            <v>Belanja Sewa Meja Kursi - Kursi Sice, Kursi Tamu - Kegiatan Diklat Pimpinan Tk. IV</v>
          </cell>
          <cell r="Q266" t="str">
            <v>LS</v>
          </cell>
          <cell r="R266" t="str">
            <v>LS</v>
          </cell>
          <cell r="T266">
            <v>1750000</v>
          </cell>
          <cell r="U266">
            <v>553172280</v>
          </cell>
        </row>
        <row r="267">
          <cell r="A267" t="str">
            <v>40PPN DN ....</v>
          </cell>
          <cell r="B267">
            <v>244</v>
          </cell>
          <cell r="C267" t="str">
            <v>19-12-2017</v>
          </cell>
          <cell r="D267" t="str">
            <v>4.05</v>
          </cell>
          <cell r="E267" t="str">
            <v>12</v>
          </cell>
          <cell r="F267">
            <v>17</v>
          </cell>
          <cell r="G267">
            <v>17</v>
          </cell>
          <cell r="H267" t="str">
            <v xml:space="preserve">PPN DN </v>
          </cell>
          <cell r="M267" t="str">
            <v>a</v>
          </cell>
          <cell r="N267" t="str">
            <v>17.17.PPN DN ....</v>
          </cell>
          <cell r="O267" t="str">
            <v>PPN DN ....</v>
          </cell>
          <cell r="P267" t="str">
            <v>Pajak - PPN DN - Belanja Sewa Meja Kursi - Kursi Sice, Kursi Tamu - Kegiatan Diklat Pimpinan Tk. IV</v>
          </cell>
          <cell r="Q267" t="str">
            <v>LS</v>
          </cell>
          <cell r="R267" t="str">
            <v>LS</v>
          </cell>
          <cell r="S267">
            <v>159091</v>
          </cell>
          <cell r="U267">
            <v>553331371</v>
          </cell>
        </row>
        <row r="268">
          <cell r="A268" t="str">
            <v>33PPh Pasal 23....</v>
          </cell>
          <cell r="B268">
            <v>245</v>
          </cell>
          <cell r="C268" t="str">
            <v>19-12-2017</v>
          </cell>
          <cell r="D268" t="str">
            <v>4.05</v>
          </cell>
          <cell r="E268" t="str">
            <v>12</v>
          </cell>
          <cell r="F268">
            <v>17</v>
          </cell>
          <cell r="G268">
            <v>17</v>
          </cell>
          <cell r="H268" t="str">
            <v>PPh Pasal 23</v>
          </cell>
          <cell r="M268" t="str">
            <v>a</v>
          </cell>
          <cell r="N268" t="str">
            <v>17.17.PPh Pasal 23....</v>
          </cell>
          <cell r="O268" t="str">
            <v>PPh Pasal 23....</v>
          </cell>
          <cell r="P268" t="str">
            <v>Pajak - PPh Pasal 23 - Belanja Sewa Meja Kursi - Kursi Sice, Kursi Tamu - Kegiatan Diklat Pimpinan Tk. IV</v>
          </cell>
          <cell r="Q268" t="str">
            <v>LS</v>
          </cell>
          <cell r="R268" t="str">
            <v>LS</v>
          </cell>
          <cell r="S268">
            <v>31818</v>
          </cell>
          <cell r="U268">
            <v>553363189</v>
          </cell>
        </row>
        <row r="269">
          <cell r="A269" t="str">
            <v>41PPN DN ....</v>
          </cell>
          <cell r="B269">
            <v>246</v>
          </cell>
          <cell r="C269" t="str">
            <v>19-12-2017</v>
          </cell>
          <cell r="D269" t="str">
            <v>4.05</v>
          </cell>
          <cell r="E269" t="str">
            <v>12</v>
          </cell>
          <cell r="F269">
            <v>17</v>
          </cell>
          <cell r="G269">
            <v>17</v>
          </cell>
          <cell r="H269" t="str">
            <v xml:space="preserve">PPN DN </v>
          </cell>
          <cell r="M269" t="str">
            <v>a</v>
          </cell>
          <cell r="N269" t="str">
            <v>17.17.PPN DN ....</v>
          </cell>
          <cell r="O269" t="str">
            <v>PPN DN ....</v>
          </cell>
          <cell r="P269" t="str">
            <v>Pajak - PPN DN - Belanja Sewa Meja Kursi - Kursi Sice, Kursi Tamu - Kegiatan Diklat Pimpinan Tk. IV</v>
          </cell>
          <cell r="Q269" t="str">
            <v>LS</v>
          </cell>
          <cell r="R269" t="str">
            <v>LS</v>
          </cell>
          <cell r="T269">
            <v>159091</v>
          </cell>
          <cell r="U269">
            <v>553204098</v>
          </cell>
        </row>
        <row r="270">
          <cell r="A270" t="str">
            <v>34PPh Pasal 23....</v>
          </cell>
          <cell r="B270">
            <v>247</v>
          </cell>
          <cell r="C270" t="str">
            <v>19-12-2017</v>
          </cell>
          <cell r="D270" t="str">
            <v>4.05</v>
          </cell>
          <cell r="E270" t="str">
            <v>12</v>
          </cell>
          <cell r="F270">
            <v>17</v>
          </cell>
          <cell r="G270">
            <v>17</v>
          </cell>
          <cell r="H270" t="str">
            <v>PPh Pasal 23</v>
          </cell>
          <cell r="M270" t="str">
            <v>a</v>
          </cell>
          <cell r="N270" t="str">
            <v>17.17.PPh Pasal 23....</v>
          </cell>
          <cell r="O270" t="str">
            <v>PPh Pasal 23....</v>
          </cell>
          <cell r="P270" t="str">
            <v>Pajak - PPh Pasal 23 - Belanja Sewa Meja Kursi - Kursi Sice, Kursi Tamu - Kegiatan Diklat Pimpinan Tk. IV</v>
          </cell>
          <cell r="Q270" t="str">
            <v>LS</v>
          </cell>
          <cell r="R270" t="str">
            <v>LS</v>
          </cell>
          <cell r="T270">
            <v>31818</v>
          </cell>
          <cell r="U270">
            <v>553172280</v>
          </cell>
        </row>
        <row r="271">
          <cell r="A271" t="str">
            <v>15.2.2.10.03</v>
          </cell>
          <cell r="B271">
            <v>248</v>
          </cell>
          <cell r="C271" t="str">
            <v>19-12-2017</v>
          </cell>
          <cell r="D271" t="str">
            <v>4.05</v>
          </cell>
          <cell r="E271" t="str">
            <v>12</v>
          </cell>
          <cell r="F271">
            <v>17</v>
          </cell>
          <cell r="G271">
            <v>17</v>
          </cell>
          <cell r="H271" t="str">
            <v>5</v>
          </cell>
          <cell r="I271" t="str">
            <v>2</v>
          </cell>
          <cell r="J271">
            <v>2</v>
          </cell>
          <cell r="K271">
            <v>10</v>
          </cell>
          <cell r="L271" t="str">
            <v>03</v>
          </cell>
          <cell r="N271" t="str">
            <v>17.17.5.2.2.10.03</v>
          </cell>
          <cell r="O271" t="str">
            <v>5.2.2.10.03</v>
          </cell>
          <cell r="P271" t="str">
            <v>Belanja Sewa Proyektor - LCD, Layar LCD - Kegiatan Diklat Pimpinan Tk. IV</v>
          </cell>
          <cell r="Q271" t="str">
            <v>LS</v>
          </cell>
          <cell r="R271" t="str">
            <v>LS</v>
          </cell>
          <cell r="T271">
            <v>750000</v>
          </cell>
          <cell r="U271">
            <v>552422280</v>
          </cell>
        </row>
        <row r="272">
          <cell r="A272" t="str">
            <v>35PPh Pasal 23....</v>
          </cell>
          <cell r="B272">
            <v>249</v>
          </cell>
          <cell r="C272" t="str">
            <v>19-12-2017</v>
          </cell>
          <cell r="D272" t="str">
            <v>4.05</v>
          </cell>
          <cell r="E272" t="str">
            <v>12</v>
          </cell>
          <cell r="F272">
            <v>17</v>
          </cell>
          <cell r="G272">
            <v>17</v>
          </cell>
          <cell r="H272" t="str">
            <v>PPh Pasal 23</v>
          </cell>
          <cell r="M272" t="str">
            <v>a</v>
          </cell>
          <cell r="N272" t="str">
            <v>17.17.PPh Pasal 23....</v>
          </cell>
          <cell r="O272" t="str">
            <v>PPh Pasal 23....</v>
          </cell>
          <cell r="P272" t="str">
            <v>Pajak - PPh Pasal 23 - Belanja Sewa Proyektor - LCD, Layar LCD - Kegiatan Diklat Pimpinan Tk. IV</v>
          </cell>
          <cell r="Q272" t="str">
            <v>LS</v>
          </cell>
          <cell r="R272" t="str">
            <v>LS</v>
          </cell>
          <cell r="S272">
            <v>15000</v>
          </cell>
          <cell r="U272">
            <v>552437280</v>
          </cell>
        </row>
        <row r="273">
          <cell r="A273" t="str">
            <v>36PPh Pasal 23....</v>
          </cell>
          <cell r="B273">
            <v>250</v>
          </cell>
          <cell r="C273" t="str">
            <v>19-12-2017</v>
          </cell>
          <cell r="D273" t="str">
            <v>4.05</v>
          </cell>
          <cell r="E273" t="str">
            <v>12</v>
          </cell>
          <cell r="F273">
            <v>17</v>
          </cell>
          <cell r="G273">
            <v>17</v>
          </cell>
          <cell r="H273" t="str">
            <v>PPh Pasal 23</v>
          </cell>
          <cell r="M273" t="str">
            <v>a</v>
          </cell>
          <cell r="N273" t="str">
            <v>17.17.PPh Pasal 23....</v>
          </cell>
          <cell r="O273" t="str">
            <v>PPh Pasal 23....</v>
          </cell>
          <cell r="P273" t="str">
            <v>Pajak - PPh Pasal 23 - Belanja Sewa Proyektor - LCD, Layar LCD - Kegiatan Diklat Pimpinan Tk. IV</v>
          </cell>
          <cell r="Q273" t="str">
            <v>LS</v>
          </cell>
          <cell r="R273" t="str">
            <v>LS</v>
          </cell>
          <cell r="T273">
            <v>15000</v>
          </cell>
          <cell r="U273">
            <v>552422280</v>
          </cell>
        </row>
        <row r="274">
          <cell r="A274" t="str">
            <v>15.2.2.10.07</v>
          </cell>
          <cell r="B274">
            <v>251</v>
          </cell>
          <cell r="C274" t="str">
            <v>19-12-2017</v>
          </cell>
          <cell r="D274" t="str">
            <v>4.05</v>
          </cell>
          <cell r="E274" t="str">
            <v>12</v>
          </cell>
          <cell r="F274">
            <v>17</v>
          </cell>
          <cell r="G274">
            <v>17</v>
          </cell>
          <cell r="H274" t="str">
            <v>5</v>
          </cell>
          <cell r="I274" t="str">
            <v>2</v>
          </cell>
          <cell r="J274">
            <v>2</v>
          </cell>
          <cell r="K274">
            <v>10</v>
          </cell>
          <cell r="L274" t="str">
            <v>07</v>
          </cell>
          <cell r="N274" t="str">
            <v>17.17.5.2.2.10.07</v>
          </cell>
          <cell r="O274" t="str">
            <v>5.2.2.10.07</v>
          </cell>
          <cell r="P274" t="str">
            <v>Belanja Sewa Perlengkapan Kesenian - Sound Sistem - Kegiatan Diklat Pimpinan Tk. IV</v>
          </cell>
          <cell r="Q274" t="str">
            <v>LS</v>
          </cell>
          <cell r="R274" t="str">
            <v>LS</v>
          </cell>
          <cell r="T274">
            <v>2000000</v>
          </cell>
          <cell r="U274">
            <v>550422280</v>
          </cell>
        </row>
        <row r="275">
          <cell r="A275" t="str">
            <v>42PPN DN ....</v>
          </cell>
          <cell r="B275">
            <v>252</v>
          </cell>
          <cell r="C275" t="str">
            <v>19-12-2017</v>
          </cell>
          <cell r="D275" t="str">
            <v>4.05</v>
          </cell>
          <cell r="E275" t="str">
            <v>12</v>
          </cell>
          <cell r="F275">
            <v>17</v>
          </cell>
          <cell r="G275">
            <v>17</v>
          </cell>
          <cell r="H275" t="str">
            <v xml:space="preserve">PPN DN </v>
          </cell>
          <cell r="M275" t="str">
            <v>a</v>
          </cell>
          <cell r="N275" t="str">
            <v>17.17.PPN DN ....</v>
          </cell>
          <cell r="O275" t="str">
            <v>PPN DN ....</v>
          </cell>
          <cell r="P275" t="str">
            <v>Pajak - PPN DN - Belanja Sewa Perlengkapan Kesenian - Sound Sistem - Kegiatan Diklat Pimpinan Tk. IV</v>
          </cell>
          <cell r="Q275" t="str">
            <v>LS</v>
          </cell>
          <cell r="R275" t="str">
            <v>LS</v>
          </cell>
          <cell r="S275">
            <v>181818</v>
          </cell>
          <cell r="U275">
            <v>550604098</v>
          </cell>
        </row>
        <row r="276">
          <cell r="A276" t="str">
            <v>37PPh Pasal 23....</v>
          </cell>
          <cell r="B276">
            <v>253</v>
          </cell>
          <cell r="C276" t="str">
            <v>19-12-2017</v>
          </cell>
          <cell r="D276" t="str">
            <v>4.05</v>
          </cell>
          <cell r="E276" t="str">
            <v>12</v>
          </cell>
          <cell r="F276">
            <v>17</v>
          </cell>
          <cell r="G276">
            <v>17</v>
          </cell>
          <cell r="H276" t="str">
            <v>PPh Pasal 23</v>
          </cell>
          <cell r="M276" t="str">
            <v>a</v>
          </cell>
          <cell r="N276" t="str">
            <v>17.17.PPh Pasal 23....</v>
          </cell>
          <cell r="O276" t="str">
            <v>PPh Pasal 23....</v>
          </cell>
          <cell r="P276" t="str">
            <v>Pajak - PPh Pasal 23 - Belanja Sewa Perlengkapan Kesenian - Sound Sistem - Kegiatan Diklat Pimpinan Tk. IV</v>
          </cell>
          <cell r="Q276" t="str">
            <v>LS</v>
          </cell>
          <cell r="R276" t="str">
            <v>LS</v>
          </cell>
          <cell r="S276">
            <v>36364</v>
          </cell>
          <cell r="U276">
            <v>550640462</v>
          </cell>
        </row>
        <row r="277">
          <cell r="A277" t="str">
            <v>43PPN DN ....</v>
          </cell>
          <cell r="B277">
            <v>254</v>
          </cell>
          <cell r="C277" t="str">
            <v>19-12-2017</v>
          </cell>
          <cell r="D277" t="str">
            <v>4.05</v>
          </cell>
          <cell r="E277" t="str">
            <v>12</v>
          </cell>
          <cell r="F277">
            <v>17</v>
          </cell>
          <cell r="G277">
            <v>17</v>
          </cell>
          <cell r="H277" t="str">
            <v xml:space="preserve">PPN DN </v>
          </cell>
          <cell r="M277" t="str">
            <v>a</v>
          </cell>
          <cell r="N277" t="str">
            <v>17.17.PPN DN ....</v>
          </cell>
          <cell r="O277" t="str">
            <v>PPN DN ....</v>
          </cell>
          <cell r="P277" t="str">
            <v>Pajak - PPN DN - Belanja Sewa Perlengkapan Kesenian - Sound Sistem - Kegiatan Diklat Pimpinan Tk. IV</v>
          </cell>
          <cell r="Q277" t="str">
            <v>LS</v>
          </cell>
          <cell r="R277" t="str">
            <v>LS</v>
          </cell>
          <cell r="T277">
            <v>181818</v>
          </cell>
          <cell r="U277">
            <v>550458644</v>
          </cell>
        </row>
        <row r="278">
          <cell r="A278" t="str">
            <v>38PPh Pasal 23....</v>
          </cell>
          <cell r="B278">
            <v>255</v>
          </cell>
          <cell r="C278" t="str">
            <v>19-12-2017</v>
          </cell>
          <cell r="D278" t="str">
            <v>4.05</v>
          </cell>
          <cell r="E278" t="str">
            <v>12</v>
          </cell>
          <cell r="F278">
            <v>17</v>
          </cell>
          <cell r="G278">
            <v>17</v>
          </cell>
          <cell r="H278" t="str">
            <v>PPh Pasal 23</v>
          </cell>
          <cell r="M278" t="str">
            <v>a</v>
          </cell>
          <cell r="N278" t="str">
            <v>17.17.PPh Pasal 23....</v>
          </cell>
          <cell r="O278" t="str">
            <v>PPh Pasal 23....</v>
          </cell>
          <cell r="P278" t="str">
            <v>Pajak - PPh Pasal 23 - Belanja Sewa Perlengkapan Kesenian - Sound Sistem - Kegiatan Diklat Pimpinan Tk. IV</v>
          </cell>
          <cell r="Q278" t="str">
            <v>LS</v>
          </cell>
          <cell r="R278" t="str">
            <v>LS</v>
          </cell>
          <cell r="T278">
            <v>36364</v>
          </cell>
          <cell r="U278">
            <v>550422280</v>
          </cell>
        </row>
        <row r="279">
          <cell r="A279" t="str">
            <v>15.2.2.10.12</v>
          </cell>
          <cell r="B279">
            <v>256</v>
          </cell>
          <cell r="C279" t="str">
            <v>19-12-2017</v>
          </cell>
          <cell r="D279" t="str">
            <v>4.05</v>
          </cell>
          <cell r="E279" t="str">
            <v>12</v>
          </cell>
          <cell r="F279">
            <v>17</v>
          </cell>
          <cell r="G279">
            <v>17</v>
          </cell>
          <cell r="H279" t="str">
            <v>5</v>
          </cell>
          <cell r="I279" t="str">
            <v>2</v>
          </cell>
          <cell r="J279">
            <v>2</v>
          </cell>
          <cell r="K279">
            <v>10</v>
          </cell>
          <cell r="L279">
            <v>12</v>
          </cell>
          <cell r="N279" t="str">
            <v>17.17.5.2.2.10.12</v>
          </cell>
          <cell r="O279" t="str">
            <v>5.2.2.10.12</v>
          </cell>
          <cell r="P279" t="str">
            <v>Belanja Sewa Peralatan Listrik dan Elektronik - Blower - Kegiatan Diklat Pimpinan Tk. IV</v>
          </cell>
          <cell r="Q279" t="str">
            <v>LS</v>
          </cell>
          <cell r="R279" t="str">
            <v>LS</v>
          </cell>
          <cell r="T279">
            <v>2000000</v>
          </cell>
          <cell r="U279">
            <v>548422280</v>
          </cell>
        </row>
        <row r="280">
          <cell r="A280" t="str">
            <v>44PPN DN ....</v>
          </cell>
          <cell r="B280">
            <v>257</v>
          </cell>
          <cell r="C280" t="str">
            <v>19-12-2017</v>
          </cell>
          <cell r="D280" t="str">
            <v>4.05</v>
          </cell>
          <cell r="E280" t="str">
            <v>12</v>
          </cell>
          <cell r="F280">
            <v>17</v>
          </cell>
          <cell r="G280">
            <v>17</v>
          </cell>
          <cell r="H280" t="str">
            <v xml:space="preserve">PPN DN </v>
          </cell>
          <cell r="M280" t="str">
            <v>a</v>
          </cell>
          <cell r="N280" t="str">
            <v>17.17.PPN DN ....</v>
          </cell>
          <cell r="O280" t="str">
            <v>PPN DN ....</v>
          </cell>
          <cell r="P280" t="str">
            <v>Pajak - PPN DN - Belanja Sewa Peralatan Listrik dan Elektronik - Blower - Kegiatan Diklat Pimpinan Tk. IV</v>
          </cell>
          <cell r="Q280" t="str">
            <v>LS</v>
          </cell>
          <cell r="R280" t="str">
            <v>LS</v>
          </cell>
          <cell r="S280">
            <v>181818</v>
          </cell>
          <cell r="U280">
            <v>548604098</v>
          </cell>
        </row>
        <row r="281">
          <cell r="A281" t="str">
            <v>39PPh Pasal 23....</v>
          </cell>
          <cell r="B281">
            <v>258</v>
          </cell>
          <cell r="C281" t="str">
            <v>19-12-2017</v>
          </cell>
          <cell r="D281" t="str">
            <v>4.05</v>
          </cell>
          <cell r="E281" t="str">
            <v>12</v>
          </cell>
          <cell r="F281">
            <v>17</v>
          </cell>
          <cell r="G281">
            <v>17</v>
          </cell>
          <cell r="H281" t="str">
            <v>PPh Pasal 23</v>
          </cell>
          <cell r="M281" t="str">
            <v>a</v>
          </cell>
          <cell r="N281" t="str">
            <v>17.17.PPh Pasal 23....</v>
          </cell>
          <cell r="O281" t="str">
            <v>PPh Pasal 23....</v>
          </cell>
          <cell r="P281" t="str">
            <v>Pajak - PPh Pasal 23 - Belanja Sewa Peralatan Listrik dan Elektronik - Blower - Kegiatan Diklat Pimpinan Tk. IV</v>
          </cell>
          <cell r="Q281" t="str">
            <v>LS</v>
          </cell>
          <cell r="R281" t="str">
            <v>LS</v>
          </cell>
          <cell r="S281">
            <v>36364</v>
          </cell>
          <cell r="U281">
            <v>548640462</v>
          </cell>
        </row>
        <row r="282">
          <cell r="A282" t="str">
            <v>45PPN DN ....</v>
          </cell>
          <cell r="B282">
            <v>259</v>
          </cell>
          <cell r="C282" t="str">
            <v>19-12-2017</v>
          </cell>
          <cell r="D282" t="str">
            <v>4.05</v>
          </cell>
          <cell r="E282" t="str">
            <v>12</v>
          </cell>
          <cell r="F282">
            <v>17</v>
          </cell>
          <cell r="G282">
            <v>17</v>
          </cell>
          <cell r="H282" t="str">
            <v xml:space="preserve">PPN DN </v>
          </cell>
          <cell r="M282" t="str">
            <v>a</v>
          </cell>
          <cell r="N282" t="str">
            <v>17.17.PPN DN ....</v>
          </cell>
          <cell r="O282" t="str">
            <v>PPN DN ....</v>
          </cell>
          <cell r="P282" t="str">
            <v>Pajak - PPN DN - Belanja Sewa Peralatan Listrik dan Elektronik - Blower - Kegiatan Diklat Pimpinan Tk. IV</v>
          </cell>
          <cell r="Q282" t="str">
            <v>LS</v>
          </cell>
          <cell r="R282" t="str">
            <v>LS</v>
          </cell>
          <cell r="T282">
            <v>181818</v>
          </cell>
          <cell r="U282">
            <v>548458644</v>
          </cell>
        </row>
        <row r="283">
          <cell r="A283" t="str">
            <v>40PPh Pasal 23....</v>
          </cell>
          <cell r="B283">
            <v>260</v>
          </cell>
          <cell r="C283" t="str">
            <v>19-12-2017</v>
          </cell>
          <cell r="D283" t="str">
            <v>4.05</v>
          </cell>
          <cell r="E283" t="str">
            <v>12</v>
          </cell>
          <cell r="F283">
            <v>17</v>
          </cell>
          <cell r="G283">
            <v>17</v>
          </cell>
          <cell r="H283" t="str">
            <v>PPh Pasal 23</v>
          </cell>
          <cell r="M283" t="str">
            <v>a</v>
          </cell>
          <cell r="N283" t="str">
            <v>17.17.PPh Pasal 23....</v>
          </cell>
          <cell r="O283" t="str">
            <v>PPh Pasal 23....</v>
          </cell>
          <cell r="P283" t="str">
            <v>Pajak - PPh Pasal 23 - Belanja Sewa Peralatan Listrik dan Elektronik - Blower - Kegiatan Diklat Pimpinan Tk. IV</v>
          </cell>
          <cell r="Q283" t="str">
            <v>LS</v>
          </cell>
          <cell r="R283" t="str">
            <v>LS</v>
          </cell>
          <cell r="T283">
            <v>36364</v>
          </cell>
          <cell r="U283">
            <v>548422280</v>
          </cell>
        </row>
        <row r="284">
          <cell r="A284" t="str">
            <v>29sp2d ls....</v>
          </cell>
          <cell r="B284">
            <v>261</v>
          </cell>
          <cell r="C284" t="str">
            <v>19-12-2017</v>
          </cell>
          <cell r="D284" t="str">
            <v>4.05</v>
          </cell>
          <cell r="E284" t="str">
            <v>12</v>
          </cell>
          <cell r="F284">
            <v>17</v>
          </cell>
          <cell r="G284">
            <v>44</v>
          </cell>
          <cell r="H284" t="str">
            <v>sp2d ls</v>
          </cell>
          <cell r="M284" t="str">
            <v>s</v>
          </cell>
          <cell r="N284" t="str">
            <v>17.44.sp2d ls....</v>
          </cell>
          <cell r="O284" t="str">
            <v>sp2d ls....</v>
          </cell>
          <cell r="P284" t="str">
            <v>Diterima SP2D Langsung Nomor : 900/4207/LS/B-4/2017 tanggal 19 Desember 2017 perihal Belanja Perjalanan Dinas Luar Daerah An. Bangun Aji Fadillah, S.IP. Dkk Kegiatan Pemetaan Kompetensi PNS</v>
          </cell>
          <cell r="Q284" t="str">
            <v>LS</v>
          </cell>
          <cell r="R284" t="str">
            <v>LS</v>
          </cell>
          <cell r="S284">
            <v>13324757</v>
          </cell>
          <cell r="U284">
            <v>561747037</v>
          </cell>
        </row>
        <row r="285">
          <cell r="A285" t="str">
            <v>25.2.2.15.02</v>
          </cell>
          <cell r="B285">
            <v>262</v>
          </cell>
          <cell r="C285" t="str">
            <v>19-12-2017</v>
          </cell>
          <cell r="D285" t="str">
            <v>4.05</v>
          </cell>
          <cell r="E285" t="str">
            <v>12</v>
          </cell>
          <cell r="F285">
            <v>17</v>
          </cell>
          <cell r="G285">
            <v>44</v>
          </cell>
          <cell r="H285" t="str">
            <v>5</v>
          </cell>
          <cell r="I285" t="str">
            <v>2</v>
          </cell>
          <cell r="J285">
            <v>2</v>
          </cell>
          <cell r="K285">
            <v>15</v>
          </cell>
          <cell r="L285" t="str">
            <v>02</v>
          </cell>
          <cell r="N285" t="str">
            <v>17.44.5.2.2.15.02</v>
          </cell>
          <cell r="O285" t="str">
            <v>5.2.2.15.02</v>
          </cell>
          <cell r="P285" t="str">
            <v>Belanja Perjalanan Dinas Luar Daerah - An. Bangun Aji Fadillah, S.IP. Dkk dalam rangka Konsultasi dan Koordinasi Penyusunan Standar Kompetensi Jabatan PNS Khususnya Kompetensi Tekhnis, Kompetensi Manajerial dan Kompeteensi Sosial Kultrul ke BKN Jakarta  -</v>
          </cell>
          <cell r="Q285" t="str">
            <v>LS</v>
          </cell>
          <cell r="R285" t="str">
            <v>LS</v>
          </cell>
          <cell r="T285">
            <v>13324757</v>
          </cell>
          <cell r="U285">
            <v>548422280</v>
          </cell>
        </row>
        <row r="286">
          <cell r="A286" t="str">
            <v>30sp2d ls....</v>
          </cell>
          <cell r="B286">
            <v>263</v>
          </cell>
          <cell r="C286" t="str">
            <v>19-12-2017</v>
          </cell>
          <cell r="D286" t="str">
            <v>4.05</v>
          </cell>
          <cell r="E286" t="str">
            <v>12</v>
          </cell>
          <cell r="F286" t="str">
            <v>05</v>
          </cell>
          <cell r="G286" t="str">
            <v>01</v>
          </cell>
          <cell r="H286" t="str">
            <v>sp2d ls</v>
          </cell>
          <cell r="M286" t="str">
            <v>s</v>
          </cell>
          <cell r="N286" t="str">
            <v>05.01.sp2d ls....</v>
          </cell>
          <cell r="O286" t="str">
            <v>sp2d ls....</v>
          </cell>
          <cell r="P286" t="str">
            <v>Diterima SP2D Langsung Nomor : 900/4208/LS/B-4/2017 tanggal 19 Desember 2017 perihal Belanja Kursus-kursus Singkat/Pelatihan Kegiatan Pendidikan dan Pelatihan Formal</v>
          </cell>
          <cell r="Q286" t="str">
            <v>LS</v>
          </cell>
          <cell r="R286" t="str">
            <v>LS</v>
          </cell>
          <cell r="S286">
            <v>281715000</v>
          </cell>
          <cell r="U286">
            <v>830137280</v>
          </cell>
        </row>
        <row r="287">
          <cell r="A287" t="str">
            <v>15.2.2.17.01</v>
          </cell>
          <cell r="B287">
            <v>264</v>
          </cell>
          <cell r="C287" t="str">
            <v>19-12-2017</v>
          </cell>
          <cell r="D287" t="str">
            <v>4.05</v>
          </cell>
          <cell r="E287" t="str">
            <v>12</v>
          </cell>
          <cell r="F287" t="str">
            <v>05</v>
          </cell>
          <cell r="G287" t="str">
            <v>01</v>
          </cell>
          <cell r="H287" t="str">
            <v>5</v>
          </cell>
          <cell r="I287" t="str">
            <v>2</v>
          </cell>
          <cell r="J287">
            <v>2</v>
          </cell>
          <cell r="K287">
            <v>17</v>
          </cell>
          <cell r="L287" t="str">
            <v>01</v>
          </cell>
          <cell r="N287" t="str">
            <v>05.01.5.2.2.17.01</v>
          </cell>
          <cell r="O287" t="str">
            <v>5.2.2.17.01</v>
          </cell>
          <cell r="P287" t="str">
            <v>Belanja Kursus-kursus Singkat/ Pelatihan - Diklat Prajabatan CPNS Formasi Bidan PTT dan THL Tenaga Bantu Penyuluh Pertanian di Badan Diklat Propinsi Jawa Timur - Kegiatan Pendidikan dan Pelatihan Formal</v>
          </cell>
          <cell r="Q287" t="str">
            <v>LS</v>
          </cell>
          <cell r="R287" t="str">
            <v>LS</v>
          </cell>
          <cell r="T287">
            <v>36000000</v>
          </cell>
          <cell r="U287">
            <v>794137280</v>
          </cell>
        </row>
        <row r="288">
          <cell r="A288" t="str">
            <v>25.2.2.17.01</v>
          </cell>
          <cell r="B288">
            <v>265</v>
          </cell>
          <cell r="C288" t="str">
            <v>19-12-2017</v>
          </cell>
          <cell r="D288" t="str">
            <v>4.05</v>
          </cell>
          <cell r="E288" t="str">
            <v>12</v>
          </cell>
          <cell r="F288" t="str">
            <v>05</v>
          </cell>
          <cell r="G288" t="str">
            <v>01</v>
          </cell>
          <cell r="H288" t="str">
            <v>5</v>
          </cell>
          <cell r="I288" t="str">
            <v>2</v>
          </cell>
          <cell r="J288">
            <v>2</v>
          </cell>
          <cell r="K288">
            <v>17</v>
          </cell>
          <cell r="L288" t="str">
            <v>01</v>
          </cell>
          <cell r="N288" t="str">
            <v>05.01.5.2.2.17.01</v>
          </cell>
          <cell r="O288" t="str">
            <v>5.2.2.17.01</v>
          </cell>
          <cell r="P288" t="str">
            <v>Belanja Kursus-kursus Singkat/ Pelatihan - Penyetoran Biaya Diklat Kepemimpinan Tingkat III di BPSDM Propinsi Lampung - Kegiatan Pendidikan dan Pelatihan Formal</v>
          </cell>
          <cell r="Q288" t="str">
            <v>LS</v>
          </cell>
          <cell r="R288" t="str">
            <v>LS</v>
          </cell>
          <cell r="T288">
            <v>110625000</v>
          </cell>
          <cell r="U288">
            <v>683512280</v>
          </cell>
        </row>
        <row r="289">
          <cell r="A289" t="str">
            <v>35.2.2.17.01</v>
          </cell>
          <cell r="B289">
            <v>266</v>
          </cell>
          <cell r="C289" t="str">
            <v>19-12-2017</v>
          </cell>
          <cell r="D289" t="str">
            <v>4.05</v>
          </cell>
          <cell r="E289" t="str">
            <v>12</v>
          </cell>
          <cell r="F289" t="str">
            <v>05</v>
          </cell>
          <cell r="G289" t="str">
            <v>01</v>
          </cell>
          <cell r="H289" t="str">
            <v>5</v>
          </cell>
          <cell r="I289" t="str">
            <v>2</v>
          </cell>
          <cell r="J289">
            <v>2</v>
          </cell>
          <cell r="K289">
            <v>17</v>
          </cell>
          <cell r="L289" t="str">
            <v>01</v>
          </cell>
          <cell r="N289" t="str">
            <v>05.01.5.2.2.17.01</v>
          </cell>
          <cell r="O289" t="str">
            <v>5.2.2.17.01</v>
          </cell>
          <cell r="P289" t="str">
            <v>Belanja Kursus-kursus Singkat/ Pelatihan - Penyetoran Biaya Diklat Prajabatan CPNS Golongan II di BPSDM Propinsi Lampung - Kegiatan Pendidikan dan Pelatihan Formal</v>
          </cell>
          <cell r="Q289" t="str">
            <v>LS</v>
          </cell>
          <cell r="R289" t="str">
            <v>LS</v>
          </cell>
          <cell r="T289">
            <v>22240000</v>
          </cell>
          <cell r="U289">
            <v>661272280</v>
          </cell>
        </row>
        <row r="290">
          <cell r="A290" t="str">
            <v>45.2.2.17.01</v>
          </cell>
          <cell r="B290">
            <v>267</v>
          </cell>
          <cell r="C290" t="str">
            <v>19-12-2017</v>
          </cell>
          <cell r="D290" t="str">
            <v>4.05</v>
          </cell>
          <cell r="E290" t="str">
            <v>12</v>
          </cell>
          <cell r="F290" t="str">
            <v>05</v>
          </cell>
          <cell r="G290" t="str">
            <v>01</v>
          </cell>
          <cell r="H290" t="str">
            <v>5</v>
          </cell>
          <cell r="I290" t="str">
            <v>2</v>
          </cell>
          <cell r="J290">
            <v>2</v>
          </cell>
          <cell r="K290">
            <v>17</v>
          </cell>
          <cell r="L290" t="str">
            <v>01</v>
          </cell>
          <cell r="N290" t="str">
            <v>05.01.5.2.2.17.01</v>
          </cell>
          <cell r="O290" t="str">
            <v>5.2.2.17.01</v>
          </cell>
          <cell r="P290" t="str">
            <v>Belanja Kursus-kursus Singkat/ Pelatihan - Penyetoran Biaya Pelatihan Dasar CPNS Formasi Lulusan STTD di BPSDM Propinsi Lampung - Kegiatan Pendidikan dan Pelatihan Formal</v>
          </cell>
          <cell r="Q290" t="str">
            <v>LS</v>
          </cell>
          <cell r="R290" t="str">
            <v>LS</v>
          </cell>
          <cell r="T290">
            <v>18400000</v>
          </cell>
          <cell r="U290">
            <v>642872280</v>
          </cell>
        </row>
        <row r="291">
          <cell r="A291" t="str">
            <v>55.2.2.17.01</v>
          </cell>
          <cell r="B291">
            <v>268</v>
          </cell>
          <cell r="C291" t="str">
            <v>19-12-2017</v>
          </cell>
          <cell r="D291" t="str">
            <v>4.05</v>
          </cell>
          <cell r="E291" t="str">
            <v>12</v>
          </cell>
          <cell r="F291" t="str">
            <v>05</v>
          </cell>
          <cell r="G291" t="str">
            <v>01</v>
          </cell>
          <cell r="H291" t="str">
            <v>5</v>
          </cell>
          <cell r="I291" t="str">
            <v>2</v>
          </cell>
          <cell r="J291">
            <v>2</v>
          </cell>
          <cell r="K291">
            <v>17</v>
          </cell>
          <cell r="L291" t="str">
            <v>01</v>
          </cell>
          <cell r="N291" t="str">
            <v>05.01.5.2.2.17.01</v>
          </cell>
          <cell r="O291" t="str">
            <v>5.2.2.17.01</v>
          </cell>
          <cell r="P291" t="str">
            <v>Belanja Kursus-kursus Singkat/ Pelatihan - Penyetoran Biaya Diklat Kepemimpinan Tingkat III di Badan Diklat Propinsi Jawa Timur - Kegiatan Pendidikan dan Pelatihan Formal</v>
          </cell>
          <cell r="Q291" t="str">
            <v>LS</v>
          </cell>
          <cell r="R291" t="str">
            <v>LS</v>
          </cell>
          <cell r="T291">
            <v>88000000</v>
          </cell>
          <cell r="U291">
            <v>554872280</v>
          </cell>
        </row>
        <row r="292">
          <cell r="A292" t="str">
            <v>65.2.2.17.01</v>
          </cell>
          <cell r="B292">
            <v>269</v>
          </cell>
          <cell r="C292" t="str">
            <v>19-12-2017</v>
          </cell>
          <cell r="D292" t="str">
            <v>4.05</v>
          </cell>
          <cell r="E292" t="str">
            <v>12</v>
          </cell>
          <cell r="F292" t="str">
            <v>05</v>
          </cell>
          <cell r="G292" t="str">
            <v>01</v>
          </cell>
          <cell r="H292" t="str">
            <v>5</v>
          </cell>
          <cell r="I292" t="str">
            <v>2</v>
          </cell>
          <cell r="J292">
            <v>2</v>
          </cell>
          <cell r="K292">
            <v>17</v>
          </cell>
          <cell r="L292" t="str">
            <v>01</v>
          </cell>
          <cell r="N292" t="str">
            <v>05.01.5.2.2.17.01</v>
          </cell>
          <cell r="O292" t="str">
            <v>5.2.2.17.01</v>
          </cell>
          <cell r="P292" t="str">
            <v>Belanja Kursus-kursus Singkat/ Pelatihan - Diklat TOC bagi ASN Penyelenggaran Diklat (Pelaksana) - An. Hadi Supriyanto Tanggal 12 s/d 22 Desember 2017 - Kegiatan Pendidikan dan Pelatihan Formal</v>
          </cell>
          <cell r="Q292" t="str">
            <v>LS</v>
          </cell>
          <cell r="R292" t="str">
            <v>LS</v>
          </cell>
          <cell r="T292">
            <v>6450000</v>
          </cell>
          <cell r="U292">
            <v>548422280</v>
          </cell>
        </row>
        <row r="293">
          <cell r="A293" t="str">
            <v>31sp2d ls....</v>
          </cell>
          <cell r="B293">
            <v>270</v>
          </cell>
          <cell r="C293" t="str">
            <v>19-12-2017</v>
          </cell>
          <cell r="D293" t="str">
            <v>4.05</v>
          </cell>
          <cell r="E293" t="str">
            <v>12</v>
          </cell>
          <cell r="F293">
            <v>17</v>
          </cell>
          <cell r="G293" t="str">
            <v>62</v>
          </cell>
          <cell r="H293" t="str">
            <v>sp2d ls</v>
          </cell>
          <cell r="M293" t="str">
            <v>s</v>
          </cell>
          <cell r="N293" t="str">
            <v>17.62.sp2d ls....</v>
          </cell>
          <cell r="O293" t="str">
            <v>sp2d ls....</v>
          </cell>
          <cell r="P293" t="str">
            <v>Diterima SP2D Langsung Nomor : 900/4209/LS/B-4/2017 tanggal 19 Desember 2017 perihal Belanja Makanan dan Minuman Kegiatan Sosialisasi Peraturan Kepegawaian</v>
          </cell>
          <cell r="Q293" t="str">
            <v>LS</v>
          </cell>
          <cell r="R293" t="str">
            <v>LS</v>
          </cell>
          <cell r="S293">
            <v>21780000</v>
          </cell>
          <cell r="U293">
            <v>570202280</v>
          </cell>
        </row>
        <row r="294">
          <cell r="A294" t="str">
            <v>45.2.2.11.04</v>
          </cell>
          <cell r="B294">
            <v>271</v>
          </cell>
          <cell r="C294" t="str">
            <v>19-12-2017</v>
          </cell>
          <cell r="D294" t="str">
            <v>4.05</v>
          </cell>
          <cell r="E294" t="str">
            <v>12</v>
          </cell>
          <cell r="F294">
            <v>17</v>
          </cell>
          <cell r="G294" t="str">
            <v>62</v>
          </cell>
          <cell r="H294" t="str">
            <v>5</v>
          </cell>
          <cell r="I294" t="str">
            <v>2</v>
          </cell>
          <cell r="J294" t="str">
            <v>2</v>
          </cell>
          <cell r="K294">
            <v>11</v>
          </cell>
          <cell r="L294" t="str">
            <v>04</v>
          </cell>
          <cell r="N294" t="str">
            <v>17.62.5.2.2.11.04</v>
          </cell>
          <cell r="O294" t="str">
            <v>5.2.2.11.04</v>
          </cell>
          <cell r="P294" t="str">
            <v>Belanja Makanan dan Minuman  Kegiatan - Makaan dan Snack Peserta, Panitia , Narasumber - Kegiatan Sosialisasi Peraturan Kepegawaian</v>
          </cell>
          <cell r="Q294" t="str">
            <v>LS</v>
          </cell>
          <cell r="R294" t="str">
            <v>LS</v>
          </cell>
          <cell r="T294">
            <v>21780000</v>
          </cell>
          <cell r="U294">
            <v>548422280</v>
          </cell>
        </row>
        <row r="295">
          <cell r="A295" t="str">
            <v>41PPh Pasal 23....</v>
          </cell>
          <cell r="B295">
            <v>272</v>
          </cell>
          <cell r="C295" t="str">
            <v>19-12-2017</v>
          </cell>
          <cell r="D295" t="str">
            <v>4.05</v>
          </cell>
          <cell r="E295" t="str">
            <v>12</v>
          </cell>
          <cell r="F295">
            <v>17</v>
          </cell>
          <cell r="G295" t="str">
            <v>62</v>
          </cell>
          <cell r="H295" t="str">
            <v>PPh Pasal 23</v>
          </cell>
          <cell r="M295" t="str">
            <v>a</v>
          </cell>
          <cell r="N295" t="str">
            <v>17.62.PPh Pasal 23....</v>
          </cell>
          <cell r="O295" t="str">
            <v>PPh Pasal 23....</v>
          </cell>
          <cell r="P295" t="str">
            <v>Pajak - PPh Pasal 23 - Belanja Makanan dan Minuman  Kegiatan - Makaan dan Snack Peserta, Panitia , Narasumber - Kegiatan Sosialisasi Peraturan Kepegawaian</v>
          </cell>
          <cell r="Q295" t="str">
            <v>LS</v>
          </cell>
          <cell r="R295" t="str">
            <v>LS</v>
          </cell>
          <cell r="S295">
            <v>435600</v>
          </cell>
          <cell r="U295">
            <v>548857880</v>
          </cell>
        </row>
        <row r="296">
          <cell r="A296" t="str">
            <v>42PPh Pasal 23....</v>
          </cell>
          <cell r="B296">
            <v>273</v>
          </cell>
          <cell r="C296" t="str">
            <v>19-12-2017</v>
          </cell>
          <cell r="D296" t="str">
            <v>4.05</v>
          </cell>
          <cell r="E296" t="str">
            <v>12</v>
          </cell>
          <cell r="F296">
            <v>17</v>
          </cell>
          <cell r="G296" t="str">
            <v>62</v>
          </cell>
          <cell r="H296" t="str">
            <v>PPh Pasal 23</v>
          </cell>
          <cell r="M296" t="str">
            <v>a</v>
          </cell>
          <cell r="N296" t="str">
            <v>17.62.PPh Pasal 23....</v>
          </cell>
          <cell r="O296" t="str">
            <v>PPh Pasal 23....</v>
          </cell>
          <cell r="P296" t="str">
            <v>Pajak - PPh Pasal 23 - Belanja Makanan dan Minuman  Kegiatan - Makaan dan Snack Peserta, Panitia , Narasumber - Kegiatan Sosialisasi Peraturan Kepegawaian</v>
          </cell>
          <cell r="Q296" t="str">
            <v>LS</v>
          </cell>
          <cell r="R296" t="str">
            <v>LS</v>
          </cell>
          <cell r="T296">
            <v>435600</v>
          </cell>
          <cell r="U296">
            <v>548422280</v>
          </cell>
        </row>
        <row r="297">
          <cell r="A297" t="str">
            <v>32sp2d ls....</v>
          </cell>
          <cell r="B297">
            <v>274</v>
          </cell>
          <cell r="C297" t="str">
            <v>19-12-2017</v>
          </cell>
          <cell r="D297" t="str">
            <v>4.05</v>
          </cell>
          <cell r="E297" t="str">
            <v>12</v>
          </cell>
          <cell r="F297">
            <v>17</v>
          </cell>
          <cell r="G297">
            <v>19</v>
          </cell>
          <cell r="H297" t="str">
            <v>sp2d ls</v>
          </cell>
          <cell r="M297" t="str">
            <v>s</v>
          </cell>
          <cell r="N297" t="str">
            <v>17.19.sp2d ls....</v>
          </cell>
          <cell r="O297" t="str">
            <v>sp2d ls....</v>
          </cell>
          <cell r="P297" t="str">
            <v>Diterima SP2D Langsung Nomor : 900/4210/LS/B-4/2017 tanggal 19 Desember 2017 perihal Kegiatan Diklat Calon Kepala Sekolah</v>
          </cell>
          <cell r="Q297" t="str">
            <v>LS</v>
          </cell>
          <cell r="R297" t="str">
            <v>LS</v>
          </cell>
          <cell r="S297">
            <v>14573631</v>
          </cell>
          <cell r="U297">
            <v>562995911</v>
          </cell>
        </row>
        <row r="298">
          <cell r="A298" t="str">
            <v>35.2.2.15.02</v>
          </cell>
          <cell r="B298">
            <v>275</v>
          </cell>
          <cell r="C298" t="str">
            <v>19-12-2017</v>
          </cell>
          <cell r="D298" t="str">
            <v>4.05</v>
          </cell>
          <cell r="E298" t="str">
            <v>12</v>
          </cell>
          <cell r="F298">
            <v>17</v>
          </cell>
          <cell r="G298">
            <v>19</v>
          </cell>
          <cell r="H298" t="str">
            <v>5</v>
          </cell>
          <cell r="I298" t="str">
            <v>2</v>
          </cell>
          <cell r="J298">
            <v>2</v>
          </cell>
          <cell r="K298">
            <v>15</v>
          </cell>
          <cell r="L298" t="str">
            <v>02</v>
          </cell>
          <cell r="N298" t="str">
            <v>17.19.5.2.2.15.02</v>
          </cell>
          <cell r="O298" t="str">
            <v>5.2.2.15.02</v>
          </cell>
          <cell r="P298" t="str">
            <v>Belanja Perjalanan Dinas Luar Daerah - An. Indra Budhi Wahyudi, SE. Dkk dalam rangka Koordinasi dan Penjajakan Rencana Benchmarking (Kunjungan Pembelajaran) Peserta Diklat Calon Kepala Sekolah ke Pemerintah Yogyakarta - Tanggal 23 s/d 25 Oktober 2017 - Ke</v>
          </cell>
          <cell r="Q298" t="str">
            <v>LS</v>
          </cell>
          <cell r="R298" t="str">
            <v>LS</v>
          </cell>
          <cell r="T298">
            <v>14573631</v>
          </cell>
          <cell r="U298">
            <v>548422280</v>
          </cell>
        </row>
        <row r="299">
          <cell r="A299" t="str">
            <v>33sp2d ls....</v>
          </cell>
          <cell r="B299">
            <v>276</v>
          </cell>
          <cell r="C299" t="str">
            <v>20-12-2017</v>
          </cell>
          <cell r="D299" t="str">
            <v>4.05</v>
          </cell>
          <cell r="E299" t="str">
            <v>12</v>
          </cell>
          <cell r="F299">
            <v>17</v>
          </cell>
          <cell r="G299" t="str">
            <v>52</v>
          </cell>
          <cell r="H299" t="str">
            <v>sp2d ls</v>
          </cell>
          <cell r="M299" t="str">
            <v>s</v>
          </cell>
          <cell r="N299" t="str">
            <v>17.52.sp2d ls....</v>
          </cell>
          <cell r="O299" t="str">
            <v>sp2d ls....</v>
          </cell>
          <cell r="P299" t="str">
            <v>Diterima SP2D Langsung Nomor : 900/4237/LS/B-4/2017 tanggal 20 Desember 2017 perihal Kegiatan Seleksi Terbuka Pengisian Jabatan Pimpinan Tinggi</v>
          </cell>
          <cell r="Q299" t="str">
            <v>LS</v>
          </cell>
          <cell r="R299" t="str">
            <v>LS</v>
          </cell>
          <cell r="S299">
            <v>81330000</v>
          </cell>
          <cell r="U299">
            <v>629752280</v>
          </cell>
        </row>
        <row r="300">
          <cell r="A300" t="str">
            <v>55.2.1.01.01</v>
          </cell>
          <cell r="B300">
            <v>277</v>
          </cell>
          <cell r="C300" t="str">
            <v>20-12-2017</v>
          </cell>
          <cell r="D300" t="str">
            <v>4.05</v>
          </cell>
          <cell r="E300" t="str">
            <v>12</v>
          </cell>
          <cell r="F300">
            <v>17</v>
          </cell>
          <cell r="G300" t="str">
            <v>52</v>
          </cell>
          <cell r="H300" t="str">
            <v>5</v>
          </cell>
          <cell r="I300" t="str">
            <v>2</v>
          </cell>
          <cell r="J300" t="str">
            <v>1</v>
          </cell>
          <cell r="K300" t="str">
            <v>01</v>
          </cell>
          <cell r="L300" t="str">
            <v>01</v>
          </cell>
          <cell r="N300" t="str">
            <v>17.52.5.2.1.01.01</v>
          </cell>
          <cell r="O300" t="str">
            <v>5.2.1.01.01</v>
          </cell>
          <cell r="P300" t="str">
            <v>Honorarium Panitia Pelaksana Kegiatan - Tim / Panitia Kegiatan - An. Ir. Nasir AT, M.M. Dkk - Kegiatan Seleksi Terbuka Pengisian Jabatan Pimpinan Tinggi</v>
          </cell>
          <cell r="Q300" t="str">
            <v>LS</v>
          </cell>
          <cell r="R300" t="str">
            <v>LS</v>
          </cell>
          <cell r="T300">
            <v>10980000</v>
          </cell>
          <cell r="U300">
            <v>618772280</v>
          </cell>
        </row>
        <row r="301">
          <cell r="A301" t="str">
            <v>15PPh Pasal 21....</v>
          </cell>
          <cell r="B301">
            <v>278</v>
          </cell>
          <cell r="C301" t="str">
            <v>20-12-2017</v>
          </cell>
          <cell r="D301" t="str">
            <v>4.05</v>
          </cell>
          <cell r="E301" t="str">
            <v>12</v>
          </cell>
          <cell r="F301">
            <v>17</v>
          </cell>
          <cell r="G301" t="str">
            <v>52</v>
          </cell>
          <cell r="H301" t="str">
            <v>PPh Pasal 21</v>
          </cell>
          <cell r="M301" t="str">
            <v>a</v>
          </cell>
          <cell r="N301" t="str">
            <v>17.52.PPh Pasal 21....</v>
          </cell>
          <cell r="O301" t="str">
            <v>PPh Pasal 21....</v>
          </cell>
          <cell r="P301" t="str">
            <v>Pajak - PPh Pasal 21 - Honorarium Panitia Pelaksana Kegiatan - Tim / Panitia Kegiatan - An. Ir. Nasir AT, M.M. Dkk - Kegiatan Seleksi Terbuka Pengisian Jabatan Pimpinan Tinggi</v>
          </cell>
          <cell r="Q301" t="str">
            <v>LS</v>
          </cell>
          <cell r="R301" t="str">
            <v>LS</v>
          </cell>
          <cell r="S301">
            <v>549000</v>
          </cell>
          <cell r="U301">
            <v>619321280</v>
          </cell>
        </row>
        <row r="302">
          <cell r="A302" t="str">
            <v>16PPh Pasal 21....</v>
          </cell>
          <cell r="B302">
            <v>279</v>
          </cell>
          <cell r="C302" t="str">
            <v>20-12-2017</v>
          </cell>
          <cell r="D302" t="str">
            <v>4.05</v>
          </cell>
          <cell r="E302" t="str">
            <v>12</v>
          </cell>
          <cell r="F302">
            <v>17</v>
          </cell>
          <cell r="G302" t="str">
            <v>52</v>
          </cell>
          <cell r="H302" t="str">
            <v>PPh Pasal 21</v>
          </cell>
          <cell r="M302" t="str">
            <v>a</v>
          </cell>
          <cell r="N302" t="str">
            <v>17.52.PPh Pasal 21....</v>
          </cell>
          <cell r="O302" t="str">
            <v>PPh Pasal 21....</v>
          </cell>
          <cell r="P302" t="str">
            <v>Pajak - PPh Pasal 21 - Honorarium Panitia Pelaksana Kegiatan - Tim / Panitia Kegiatan - An. Ir. Nasir AT, M.M. Dkk - Kegiatan Seleksi Terbuka Pengisian Jabatan Pimpinan Tinggi</v>
          </cell>
          <cell r="Q302" t="str">
            <v>LS</v>
          </cell>
          <cell r="R302" t="str">
            <v>LS</v>
          </cell>
          <cell r="T302">
            <v>549000</v>
          </cell>
          <cell r="U302">
            <v>618772280</v>
          </cell>
        </row>
        <row r="303">
          <cell r="A303" t="str">
            <v>65.2.1.01.01</v>
          </cell>
          <cell r="B303">
            <v>280</v>
          </cell>
          <cell r="C303" t="str">
            <v>20-12-2017</v>
          </cell>
          <cell r="D303" t="str">
            <v>4.05</v>
          </cell>
          <cell r="E303" t="str">
            <v>12</v>
          </cell>
          <cell r="F303">
            <v>17</v>
          </cell>
          <cell r="G303" t="str">
            <v>52</v>
          </cell>
          <cell r="H303" t="str">
            <v>5</v>
          </cell>
          <cell r="I303" t="str">
            <v>2</v>
          </cell>
          <cell r="J303" t="str">
            <v>1</v>
          </cell>
          <cell r="K303" t="str">
            <v>01</v>
          </cell>
          <cell r="L303" t="str">
            <v>01</v>
          </cell>
          <cell r="N303" t="str">
            <v>17.52.5.2.1.01.01</v>
          </cell>
          <cell r="O303" t="str">
            <v>5.2.1.01.01</v>
          </cell>
          <cell r="P303" t="str">
            <v>Honorarium Panitia Pelaksana Kegiatan - Sekretariat Panitia Kegiatan  - Kegiatan Seleksi Terbuka Pengisian Jabatan Pimpinan Tinggi</v>
          </cell>
          <cell r="Q303" t="str">
            <v>LS</v>
          </cell>
          <cell r="R303" t="str">
            <v>LS</v>
          </cell>
          <cell r="T303">
            <v>19500000</v>
          </cell>
          <cell r="U303">
            <v>599272280</v>
          </cell>
        </row>
        <row r="304">
          <cell r="A304" t="str">
            <v>17PPh Pasal 21....</v>
          </cell>
          <cell r="B304">
            <v>281</v>
          </cell>
          <cell r="C304" t="str">
            <v>20-12-2017</v>
          </cell>
          <cell r="D304" t="str">
            <v>4.05</v>
          </cell>
          <cell r="E304" t="str">
            <v>12</v>
          </cell>
          <cell r="F304">
            <v>17</v>
          </cell>
          <cell r="G304" t="str">
            <v>52</v>
          </cell>
          <cell r="H304" t="str">
            <v>PPh Pasal 21</v>
          </cell>
          <cell r="M304" t="str">
            <v>a</v>
          </cell>
          <cell r="N304" t="str">
            <v>17.52.PPh Pasal 21....</v>
          </cell>
          <cell r="O304" t="str">
            <v>PPh Pasal 21....</v>
          </cell>
          <cell r="P304" t="str">
            <v>Pajak - PPh Pasal 21 - Honorarium Panitia Pelaksana Kegiatan - Sekretariat Panitia Kegiatan  - Kegiatan Seleksi Terbuka Pengisian Jabatan Pimpinan Tinggi</v>
          </cell>
          <cell r="Q304" t="str">
            <v>LS</v>
          </cell>
          <cell r="R304" t="str">
            <v>LS</v>
          </cell>
          <cell r="S304">
            <v>855000</v>
          </cell>
          <cell r="U304">
            <v>600127280</v>
          </cell>
        </row>
        <row r="305">
          <cell r="A305" t="str">
            <v>18PPh Pasal 21....</v>
          </cell>
          <cell r="B305">
            <v>282</v>
          </cell>
          <cell r="C305" t="str">
            <v>20-12-2017</v>
          </cell>
          <cell r="D305" t="str">
            <v>4.05</v>
          </cell>
          <cell r="E305" t="str">
            <v>12</v>
          </cell>
          <cell r="F305">
            <v>17</v>
          </cell>
          <cell r="G305" t="str">
            <v>52</v>
          </cell>
          <cell r="H305" t="str">
            <v>PPh Pasal 21</v>
          </cell>
          <cell r="M305" t="str">
            <v>a</v>
          </cell>
          <cell r="N305" t="str">
            <v>17.52.PPh Pasal 21....</v>
          </cell>
          <cell r="O305" t="str">
            <v>PPh Pasal 21....</v>
          </cell>
          <cell r="P305" t="str">
            <v>Pajak - PPh Pasal 21 - Honorarium Panitia Pelaksana Kegiatan - Sekretariat Panitia Kegiatan  - Kegiatan Seleksi Terbuka Pengisian Jabatan Pimpinan Tinggi</v>
          </cell>
          <cell r="Q305" t="str">
            <v>LS</v>
          </cell>
          <cell r="R305" t="str">
            <v>LS</v>
          </cell>
          <cell r="T305">
            <v>855000</v>
          </cell>
          <cell r="U305">
            <v>599272280</v>
          </cell>
        </row>
        <row r="306">
          <cell r="A306" t="str">
            <v>75.2.1.01.01</v>
          </cell>
          <cell r="B306">
            <v>283</v>
          </cell>
          <cell r="C306" t="str">
            <v>20-12-2017</v>
          </cell>
          <cell r="D306" t="str">
            <v>4.05</v>
          </cell>
          <cell r="E306" t="str">
            <v>12</v>
          </cell>
          <cell r="F306">
            <v>17</v>
          </cell>
          <cell r="G306" t="str">
            <v>52</v>
          </cell>
          <cell r="H306" t="str">
            <v>5</v>
          </cell>
          <cell r="I306" t="str">
            <v>2</v>
          </cell>
          <cell r="J306" t="str">
            <v>1</v>
          </cell>
          <cell r="K306" t="str">
            <v>01</v>
          </cell>
          <cell r="L306" t="str">
            <v>01</v>
          </cell>
          <cell r="N306" t="str">
            <v>17.52.5.2.1.01.01</v>
          </cell>
          <cell r="O306" t="str">
            <v>5.2.1.01.01</v>
          </cell>
          <cell r="P306" t="str">
            <v>Honorarium Panitia Pelaksana Kegiatan - PPTK dan BPP - Bulan Juli s.d November 2017  - Kegiatan Seleksi Terbuka Pengisian Jabatan Pimpinan Tinggi</v>
          </cell>
          <cell r="Q306" t="str">
            <v>LS</v>
          </cell>
          <cell r="R306" t="str">
            <v>LS</v>
          </cell>
          <cell r="T306">
            <v>2050000</v>
          </cell>
          <cell r="U306">
            <v>597222280</v>
          </cell>
        </row>
        <row r="307">
          <cell r="A307" t="str">
            <v>41PPh Pasal 21 ....</v>
          </cell>
          <cell r="B307">
            <v>284</v>
          </cell>
          <cell r="C307" t="str">
            <v>20-12-2017</v>
          </cell>
          <cell r="D307" t="str">
            <v>4.05</v>
          </cell>
          <cell r="E307" t="str">
            <v>12</v>
          </cell>
          <cell r="F307">
            <v>17</v>
          </cell>
          <cell r="G307" t="str">
            <v>52</v>
          </cell>
          <cell r="H307" t="str">
            <v xml:space="preserve">PPh Pasal 21 </v>
          </cell>
          <cell r="M307" t="str">
            <v>a</v>
          </cell>
          <cell r="N307" t="str">
            <v>17.52.PPh Pasal 21 ....</v>
          </cell>
          <cell r="O307" t="str">
            <v>PPh Pasal 21 ....</v>
          </cell>
          <cell r="P307" t="str">
            <v>Pajak - PPh Pasal 21 - Honorarium Panitia Pelaksana Kegiatan - PPTK dan BPP - Bulan Juli s.d November 2017  - Kegiatan Seleksi Terbuka Pengisian Jabatan Pimpinan Tinggi</v>
          </cell>
          <cell r="Q307" t="str">
            <v>LS</v>
          </cell>
          <cell r="R307" t="str">
            <v>LS</v>
          </cell>
          <cell r="S307">
            <v>102500</v>
          </cell>
          <cell r="U307">
            <v>597324780</v>
          </cell>
        </row>
        <row r="308">
          <cell r="A308" t="str">
            <v>42PPh Pasal 21 ....</v>
          </cell>
          <cell r="B308">
            <v>285</v>
          </cell>
          <cell r="C308" t="str">
            <v>20-12-2017</v>
          </cell>
          <cell r="D308" t="str">
            <v>4.05</v>
          </cell>
          <cell r="E308" t="str">
            <v>12</v>
          </cell>
          <cell r="F308">
            <v>17</v>
          </cell>
          <cell r="G308" t="str">
            <v>52</v>
          </cell>
          <cell r="H308" t="str">
            <v xml:space="preserve">PPh Pasal 21 </v>
          </cell>
          <cell r="M308" t="str">
            <v>a</v>
          </cell>
          <cell r="N308" t="str">
            <v>17.52.PPh Pasal 21 ....</v>
          </cell>
          <cell r="O308" t="str">
            <v>PPh Pasal 21 ....</v>
          </cell>
          <cell r="P308" t="str">
            <v>Pajak - PPh Pasal 21 - Honorarium Panitia Pelaksana Kegiatan - PPTK dan BPP - Bulan Juli s.d November 2017  - Kegiatan Seleksi Terbuka Pengisian Jabatan Pimpinan Tinggi</v>
          </cell>
          <cell r="Q308" t="str">
            <v>LS</v>
          </cell>
          <cell r="R308" t="str">
            <v>LS</v>
          </cell>
          <cell r="T308">
            <v>102500</v>
          </cell>
          <cell r="U308">
            <v>597222280</v>
          </cell>
        </row>
        <row r="309">
          <cell r="A309" t="str">
            <v>95.2.2.03.30</v>
          </cell>
          <cell r="B309">
            <v>286</v>
          </cell>
          <cell r="C309" t="str">
            <v>20-12-2017</v>
          </cell>
          <cell r="D309" t="str">
            <v>4.05</v>
          </cell>
          <cell r="E309" t="str">
            <v>12</v>
          </cell>
          <cell r="F309">
            <v>17</v>
          </cell>
          <cell r="G309" t="str">
            <v>52</v>
          </cell>
          <cell r="H309" t="str">
            <v>5</v>
          </cell>
          <cell r="I309" t="str">
            <v>2</v>
          </cell>
          <cell r="J309" t="str">
            <v>2</v>
          </cell>
          <cell r="K309" t="str">
            <v>03</v>
          </cell>
          <cell r="L309" t="str">
            <v>30</v>
          </cell>
          <cell r="N309" t="str">
            <v>17.52.5.2.2.03.30</v>
          </cell>
          <cell r="O309" t="str">
            <v>5.2.2.03.30</v>
          </cell>
          <cell r="P309" t="str">
            <v>Belanja Jasa Tenaga Ahli/Instruktur/Narasumber - Tim Panitia  dalam rangka Pelaksanaan Penilaian Makalah, Presentasi, Wawancara Akhir dan Pendalaman Pokok Pikiran - Tanggal 15 s/d 16 Desember 2017 - Kegiatan Seleksi Terbuka Pengisian Jabatan Pimpinan Ting</v>
          </cell>
          <cell r="Q309" t="str">
            <v>LS</v>
          </cell>
          <cell r="R309" t="str">
            <v>LS</v>
          </cell>
          <cell r="T309">
            <v>40000000</v>
          </cell>
          <cell r="U309">
            <v>557222280</v>
          </cell>
        </row>
        <row r="310">
          <cell r="A310" t="str">
            <v>43PPh Pasal 21 ....</v>
          </cell>
          <cell r="B310">
            <v>287</v>
          </cell>
          <cell r="C310" t="str">
            <v>20-12-2017</v>
          </cell>
          <cell r="D310" t="str">
            <v>4.05</v>
          </cell>
          <cell r="E310" t="str">
            <v>12</v>
          </cell>
          <cell r="F310">
            <v>17</v>
          </cell>
          <cell r="G310" t="str">
            <v>52</v>
          </cell>
          <cell r="H310" t="str">
            <v xml:space="preserve">PPh Pasal 21 </v>
          </cell>
          <cell r="M310" t="str">
            <v>a</v>
          </cell>
          <cell r="N310" t="str">
            <v>17.52.PPh Pasal 21 ....</v>
          </cell>
          <cell r="O310" t="str">
            <v>PPh Pasal 21 ....</v>
          </cell>
          <cell r="P310" t="str">
            <v>Pajak - PPh Pasal 21 - Belanja Jasa Tenaga Ahli/Instruktur/Narasumber - Tim Panitia  dalam rangka Pelaksanaan Penilaian Makalah, Presentasi, Wawancara Akhir dan Pendalaman Pokok Pikiran - Tanggal 15 s/d 16 Desember 2017 - Kegiatan Seleksi Terbuka Pengisia</v>
          </cell>
          <cell r="Q310" t="str">
            <v>LS</v>
          </cell>
          <cell r="R310" t="str">
            <v>LS</v>
          </cell>
          <cell r="S310">
            <v>4400000</v>
          </cell>
          <cell r="U310">
            <v>561622280</v>
          </cell>
        </row>
        <row r="311">
          <cell r="A311" t="str">
            <v>44PPh Pasal 21 ....</v>
          </cell>
          <cell r="B311">
            <v>288</v>
          </cell>
          <cell r="C311" t="str">
            <v>20-12-2017</v>
          </cell>
          <cell r="D311" t="str">
            <v>4.05</v>
          </cell>
          <cell r="E311" t="str">
            <v>12</v>
          </cell>
          <cell r="F311">
            <v>17</v>
          </cell>
          <cell r="G311" t="str">
            <v>52</v>
          </cell>
          <cell r="H311" t="str">
            <v xml:space="preserve">PPh Pasal 21 </v>
          </cell>
          <cell r="M311" t="str">
            <v>a</v>
          </cell>
          <cell r="N311" t="str">
            <v>17.52.PPh Pasal 21 ....</v>
          </cell>
          <cell r="O311" t="str">
            <v>PPh Pasal 21 ....</v>
          </cell>
          <cell r="P311" t="str">
            <v>Pajak - PPh Pasal 21 - Belanja Jasa Tenaga Ahli/Instruktur/Narasumber - Tim Panitia  dalam rangka Pelaksanaan Penilaian Makalah, Presentasi, Wawancara Akhir dan Pendalaman Pokok Pikiran - Tanggal 15 s/d 16 Desember 2017 - Kegiatan Seleksi Terbuka Pengisia</v>
          </cell>
          <cell r="Q311" t="str">
            <v>LS</v>
          </cell>
          <cell r="R311" t="str">
            <v>LS</v>
          </cell>
          <cell r="T311">
            <v>4400000</v>
          </cell>
          <cell r="U311">
            <v>557222280</v>
          </cell>
        </row>
        <row r="312">
          <cell r="A312" t="str">
            <v>25.2.2.03.31</v>
          </cell>
          <cell r="B312">
            <v>289</v>
          </cell>
          <cell r="C312" t="str">
            <v>20-12-2017</v>
          </cell>
          <cell r="D312" t="str">
            <v>4.05</v>
          </cell>
          <cell r="E312" t="str">
            <v>12</v>
          </cell>
          <cell r="F312">
            <v>17</v>
          </cell>
          <cell r="G312" t="str">
            <v>52</v>
          </cell>
          <cell r="H312" t="str">
            <v>5</v>
          </cell>
          <cell r="I312" t="str">
            <v>2</v>
          </cell>
          <cell r="J312" t="str">
            <v>2</v>
          </cell>
          <cell r="K312" t="str">
            <v>03</v>
          </cell>
          <cell r="L312">
            <v>31</v>
          </cell>
          <cell r="N312" t="str">
            <v>17.52.5.2.2.03.31</v>
          </cell>
          <cell r="O312" t="str">
            <v>5.2.2.03.31</v>
          </cell>
          <cell r="P312" t="str">
            <v>Belanja Jasa Pendukung Pelaksana Kegiatan  - Pendamping Tim Panitia  dalam rangka Pelaksanaan Penilaian Makalah, Presentasi, Wawancara Akhir dan Pendalaman Pokok Pikiran - Tanggal 15 s/d 16 Desember 2017 - Kegiatan Seleksi Terbuka Pengisian Jabatan Pimpin</v>
          </cell>
          <cell r="Q312" t="str">
            <v>LS</v>
          </cell>
          <cell r="R312" t="str">
            <v>LS</v>
          </cell>
          <cell r="T312">
            <v>8000000</v>
          </cell>
          <cell r="U312">
            <v>549222280</v>
          </cell>
        </row>
        <row r="313">
          <cell r="A313" t="str">
            <v>45PPh Pasal 21 ....</v>
          </cell>
          <cell r="B313">
            <v>290</v>
          </cell>
          <cell r="C313" t="str">
            <v>20-12-2017</v>
          </cell>
          <cell r="D313" t="str">
            <v>4.05</v>
          </cell>
          <cell r="E313" t="str">
            <v>12</v>
          </cell>
          <cell r="F313">
            <v>17</v>
          </cell>
          <cell r="G313" t="str">
            <v>52</v>
          </cell>
          <cell r="H313" t="str">
            <v xml:space="preserve">PPh Pasal 21 </v>
          </cell>
          <cell r="M313" t="str">
            <v>a</v>
          </cell>
          <cell r="N313" t="str">
            <v>17.52.PPh Pasal 21 ....</v>
          </cell>
          <cell r="O313" t="str">
            <v>PPh Pasal 21 ....</v>
          </cell>
          <cell r="P313" t="str">
            <v>Pajak - PPh Pasal 21 - Belanja Jasa Pendukung Pelaksana Kegiatan  - Pendamping Tim Panitia  dalam rangka Pelaksanaan Penilaian Makalah, Presentasi, Wawancara Akhir dan Pendalaman Pokok Pikiran - Tanggal 15 s/d 16 Desember 2017 - Kegiatan Seleksi Terbuka P</v>
          </cell>
          <cell r="Q313" t="str">
            <v>LS</v>
          </cell>
          <cell r="R313" t="str">
            <v>LS</v>
          </cell>
          <cell r="S313">
            <v>400000</v>
          </cell>
          <cell r="U313">
            <v>549622280</v>
          </cell>
        </row>
        <row r="314">
          <cell r="A314" t="str">
            <v>46PPh Pasal 21 ....</v>
          </cell>
          <cell r="B314">
            <v>291</v>
          </cell>
          <cell r="C314" t="str">
            <v>20-12-2017</v>
          </cell>
          <cell r="D314" t="str">
            <v>4.05</v>
          </cell>
          <cell r="E314" t="str">
            <v>12</v>
          </cell>
          <cell r="F314">
            <v>17</v>
          </cell>
          <cell r="G314" t="str">
            <v>52</v>
          </cell>
          <cell r="H314" t="str">
            <v xml:space="preserve">PPh Pasal 21 </v>
          </cell>
          <cell r="M314" t="str">
            <v>a</v>
          </cell>
          <cell r="N314" t="str">
            <v>17.52.PPh Pasal 21 ....</v>
          </cell>
          <cell r="O314" t="str">
            <v>PPh Pasal 21 ....</v>
          </cell>
          <cell r="P314" t="str">
            <v>Pajak - PPh Pasal 21 - Belanja Jasa Pendukung Pelaksana Kegiatan  - Pendamping Tim Panitia  dalam rangka Pelaksanaan Penilaian Makalah, Presentasi, Wawancara Akhir dan Pendalaman Pokok Pikiran - Tanggal 15 s/d 16 Desember 2017 - Kegiatan Seleksi Terbuka P</v>
          </cell>
          <cell r="Q314" t="str">
            <v>LS</v>
          </cell>
          <cell r="R314" t="str">
            <v>LS</v>
          </cell>
          <cell r="T314">
            <v>400000</v>
          </cell>
          <cell r="U314">
            <v>549222280</v>
          </cell>
        </row>
        <row r="315">
          <cell r="A315" t="str">
            <v>75.2.2.25.04</v>
          </cell>
          <cell r="B315">
            <v>292</v>
          </cell>
          <cell r="C315" t="str">
            <v>20-12-2017</v>
          </cell>
          <cell r="D315" t="str">
            <v>4.05</v>
          </cell>
          <cell r="E315" t="str">
            <v>12</v>
          </cell>
          <cell r="F315">
            <v>17</v>
          </cell>
          <cell r="G315" t="str">
            <v>52</v>
          </cell>
          <cell r="H315" t="str">
            <v>5</v>
          </cell>
          <cell r="I315" t="str">
            <v>2</v>
          </cell>
          <cell r="J315">
            <v>2</v>
          </cell>
          <cell r="K315">
            <v>25</v>
          </cell>
          <cell r="L315" t="str">
            <v>04</v>
          </cell>
          <cell r="N315" t="str">
            <v>17.52.5.2.2.25.04</v>
          </cell>
          <cell r="O315" t="str">
            <v>5.2.2.25.04</v>
          </cell>
          <cell r="P315" t="str">
            <v>Biaya Transport Pelaksana Kegiatan - Tim Panitia  dalam rangka Pelaksanaan Penilaian Makalah, Presentasi, Wawancara Akhir dan Pendalaman Pokok Pikiran - Tanggal 15 s/d 16 Desember 2017 - Kegiatan Seleksi Terbuka Pengisian Jabatan Pimpinan Tinggi</v>
          </cell>
          <cell r="Q315" t="str">
            <v>LS</v>
          </cell>
          <cell r="R315" t="str">
            <v>LS</v>
          </cell>
          <cell r="T315">
            <v>800000</v>
          </cell>
          <cell r="U315">
            <v>548422280</v>
          </cell>
        </row>
        <row r="316">
          <cell r="A316" t="str">
            <v>34sp2d ls....</v>
          </cell>
          <cell r="B316">
            <v>293</v>
          </cell>
          <cell r="C316" t="str">
            <v>20-12-2017</v>
          </cell>
          <cell r="D316" t="str">
            <v>4.05</v>
          </cell>
          <cell r="E316" t="str">
            <v>12</v>
          </cell>
          <cell r="F316">
            <v>17</v>
          </cell>
          <cell r="G316">
            <v>25</v>
          </cell>
          <cell r="H316" t="str">
            <v>sp2d ls</v>
          </cell>
          <cell r="M316" t="str">
            <v>s</v>
          </cell>
          <cell r="N316" t="str">
            <v>17.25.sp2d ls....</v>
          </cell>
          <cell r="O316" t="str">
            <v>sp2d ls....</v>
          </cell>
          <cell r="P316" t="str">
            <v>Diterima SP2D Langsung Nomor : 900/4304/LS/B-4/2017 tanggal 20 Desember 2017 perihal Kegiatan Pelantikan Pejabat Eselon/Pengangkatan dan Mutasi dalam Jabatan</v>
          </cell>
          <cell r="Q316" t="str">
            <v>LS</v>
          </cell>
          <cell r="R316" t="str">
            <v>LS</v>
          </cell>
          <cell r="S316">
            <v>45634900</v>
          </cell>
          <cell r="U316">
            <v>594057180</v>
          </cell>
        </row>
        <row r="317">
          <cell r="A317" t="str">
            <v>55.2.1.01.03</v>
          </cell>
          <cell r="B317">
            <v>294</v>
          </cell>
          <cell r="C317" t="str">
            <v>20-12-2017</v>
          </cell>
          <cell r="D317" t="str">
            <v>4.05</v>
          </cell>
          <cell r="E317" t="str">
            <v>12</v>
          </cell>
          <cell r="F317">
            <v>17</v>
          </cell>
          <cell r="G317">
            <v>25</v>
          </cell>
          <cell r="H317" t="str">
            <v>5</v>
          </cell>
          <cell r="I317" t="str">
            <v>2</v>
          </cell>
          <cell r="J317" t="str">
            <v>1</v>
          </cell>
          <cell r="K317" t="str">
            <v>01</v>
          </cell>
          <cell r="L317" t="str">
            <v>03</v>
          </cell>
          <cell r="N317" t="str">
            <v>17.25.5.2.1.01.03</v>
          </cell>
          <cell r="O317" t="str">
            <v>5.2.1.01.03</v>
          </cell>
          <cell r="P317" t="str">
            <v>Honorarium Pelaksana Kegiatan - PPTK dan BPP -  Kegiatan Pelantikan Pejabat Eselon</v>
          </cell>
          <cell r="Q317" t="str">
            <v>LS</v>
          </cell>
          <cell r="R317" t="str">
            <v>LS</v>
          </cell>
          <cell r="T317">
            <v>1140000</v>
          </cell>
          <cell r="U317">
            <v>592917180</v>
          </cell>
        </row>
        <row r="318">
          <cell r="A318" t="str">
            <v>19PPh Pasal 21....</v>
          </cell>
          <cell r="B318">
            <v>295</v>
          </cell>
          <cell r="C318" t="str">
            <v>20-12-2017</v>
          </cell>
          <cell r="D318" t="str">
            <v>4.05</v>
          </cell>
          <cell r="E318" t="str">
            <v>12</v>
          </cell>
          <cell r="F318">
            <v>17</v>
          </cell>
          <cell r="G318">
            <v>25</v>
          </cell>
          <cell r="H318" t="str">
            <v>PPh Pasal 21</v>
          </cell>
          <cell r="M318" t="str">
            <v>a</v>
          </cell>
          <cell r="N318" t="str">
            <v>17.25.PPh Pasal 21....</v>
          </cell>
          <cell r="O318" t="str">
            <v>PPh Pasal 21....</v>
          </cell>
          <cell r="P318" t="str">
            <v>Pajak - PPh Pasal 21 - Honorarium Pelaksana Kegiatan - PPTK dan BPP -  Kegiatan Pelantikan Pejabat Eselon</v>
          </cell>
          <cell r="Q318" t="str">
            <v>LS</v>
          </cell>
          <cell r="R318" t="str">
            <v>LS</v>
          </cell>
          <cell r="S318">
            <v>57000</v>
          </cell>
          <cell r="U318">
            <v>592974180</v>
          </cell>
        </row>
        <row r="319">
          <cell r="A319" t="str">
            <v>20PPh Pasal 21....</v>
          </cell>
          <cell r="B319">
            <v>296</v>
          </cell>
          <cell r="C319" t="str">
            <v>20-12-2017</v>
          </cell>
          <cell r="D319" t="str">
            <v>4.05</v>
          </cell>
          <cell r="E319" t="str">
            <v>12</v>
          </cell>
          <cell r="F319">
            <v>17</v>
          </cell>
          <cell r="G319">
            <v>25</v>
          </cell>
          <cell r="H319" t="str">
            <v>PPh Pasal 21</v>
          </cell>
          <cell r="M319" t="str">
            <v>a</v>
          </cell>
          <cell r="N319" t="str">
            <v>17.25.PPh Pasal 21....</v>
          </cell>
          <cell r="O319" t="str">
            <v>PPh Pasal 21....</v>
          </cell>
          <cell r="P319" t="str">
            <v>Pajak - PPh Pasal 21 - Honorarium Pelaksana Kegiatan - PPTK dan BPP -  Kegiatan Pelantikan Pejabat Eselon</v>
          </cell>
          <cell r="Q319" t="str">
            <v>LS</v>
          </cell>
          <cell r="R319" t="str">
            <v>LS</v>
          </cell>
          <cell r="T319">
            <v>57000</v>
          </cell>
          <cell r="U319">
            <v>592917180</v>
          </cell>
        </row>
        <row r="320">
          <cell r="A320" t="str">
            <v>15.2.1.02.03</v>
          </cell>
          <cell r="B320">
            <v>297</v>
          </cell>
          <cell r="C320" t="str">
            <v>20-12-2017</v>
          </cell>
          <cell r="D320" t="str">
            <v>4.05</v>
          </cell>
          <cell r="E320" t="str">
            <v>12</v>
          </cell>
          <cell r="F320">
            <v>17</v>
          </cell>
          <cell r="G320">
            <v>25</v>
          </cell>
          <cell r="H320" t="str">
            <v>5</v>
          </cell>
          <cell r="I320" t="str">
            <v>2</v>
          </cell>
          <cell r="J320" t="str">
            <v>1</v>
          </cell>
          <cell r="K320" t="str">
            <v>02</v>
          </cell>
          <cell r="L320" t="str">
            <v>03</v>
          </cell>
          <cell r="N320" t="str">
            <v>17.25.5.2.1.02.03</v>
          </cell>
          <cell r="O320" t="str">
            <v>5.2.1.02.03</v>
          </cell>
          <cell r="P320" t="str">
            <v>Honorarium Pelaksana Kegiatan - Tim Panitia Pelaksana - Tanggal 27 Julii 2017 - Kegiatan Pelantikan Pejabat Eselon</v>
          </cell>
          <cell r="Q320" t="str">
            <v>LS</v>
          </cell>
          <cell r="R320" t="str">
            <v>LS</v>
          </cell>
          <cell r="T320">
            <v>3055000</v>
          </cell>
          <cell r="U320">
            <v>589862180</v>
          </cell>
        </row>
        <row r="321">
          <cell r="A321" t="str">
            <v>21PPh Pasal 21....</v>
          </cell>
          <cell r="B321">
            <v>298</v>
          </cell>
          <cell r="C321" t="str">
            <v>20-12-2017</v>
          </cell>
          <cell r="D321" t="str">
            <v>4.05</v>
          </cell>
          <cell r="E321" t="str">
            <v>12</v>
          </cell>
          <cell r="F321">
            <v>17</v>
          </cell>
          <cell r="G321">
            <v>25</v>
          </cell>
          <cell r="H321" t="str">
            <v>PPh Pasal 21</v>
          </cell>
          <cell r="M321" t="str">
            <v>a</v>
          </cell>
          <cell r="N321" t="str">
            <v>17.25.PPh Pasal 21....</v>
          </cell>
          <cell r="O321" t="str">
            <v>PPh Pasal 21....</v>
          </cell>
          <cell r="P321" t="str">
            <v>Pajak - PPh Pasal 21 - Honorarium Pelaksana Kegiatan - Tim Panitia Pelaksana - Tanggal 27 Julii 2017 - Kegiatan Pelantikan Pejabat Eselon</v>
          </cell>
          <cell r="Q321" t="str">
            <v>LS</v>
          </cell>
          <cell r="R321" t="str">
            <v>LS</v>
          </cell>
          <cell r="S321">
            <v>245750</v>
          </cell>
          <cell r="U321">
            <v>590107930</v>
          </cell>
        </row>
        <row r="322">
          <cell r="A322" t="str">
            <v>22PPh Pasal 21....</v>
          </cell>
          <cell r="B322">
            <v>299</v>
          </cell>
          <cell r="C322" t="str">
            <v>20-12-2017</v>
          </cell>
          <cell r="D322" t="str">
            <v>4.05</v>
          </cell>
          <cell r="E322" t="str">
            <v>12</v>
          </cell>
          <cell r="F322">
            <v>17</v>
          </cell>
          <cell r="G322">
            <v>25</v>
          </cell>
          <cell r="H322" t="str">
            <v>PPh Pasal 21</v>
          </cell>
          <cell r="M322" t="str">
            <v>a</v>
          </cell>
          <cell r="N322" t="str">
            <v>17.25.PPh Pasal 21....</v>
          </cell>
          <cell r="O322" t="str">
            <v>PPh Pasal 21....</v>
          </cell>
          <cell r="P322" t="str">
            <v>Pajak - PPh Pasal 21 - Honorarium Pelaksana Kegiatan - Tim Panitia Pelaksana - Tanggal 27 Julii 2017 - Kegiatan Pelantikan Pejabat Eselon</v>
          </cell>
          <cell r="Q322" t="str">
            <v>LS</v>
          </cell>
          <cell r="R322" t="str">
            <v>LS</v>
          </cell>
          <cell r="T322">
            <v>245750</v>
          </cell>
          <cell r="U322">
            <v>589862180</v>
          </cell>
        </row>
        <row r="323">
          <cell r="A323" t="str">
            <v>25.2.1.02.03</v>
          </cell>
          <cell r="B323">
            <v>300</v>
          </cell>
          <cell r="C323" t="str">
            <v>20-12-2017</v>
          </cell>
          <cell r="D323" t="str">
            <v>4.05</v>
          </cell>
          <cell r="E323" t="str">
            <v>12</v>
          </cell>
          <cell r="F323">
            <v>17</v>
          </cell>
          <cell r="G323">
            <v>25</v>
          </cell>
          <cell r="H323" t="str">
            <v>5</v>
          </cell>
          <cell r="I323" t="str">
            <v>2</v>
          </cell>
          <cell r="J323" t="str">
            <v>1</v>
          </cell>
          <cell r="K323" t="str">
            <v>02</v>
          </cell>
          <cell r="L323" t="str">
            <v>03</v>
          </cell>
          <cell r="N323" t="str">
            <v>17.25.5.2.1.02.03</v>
          </cell>
          <cell r="O323" t="str">
            <v>5.2.1.02.03</v>
          </cell>
          <cell r="P323" t="str">
            <v>Honorarium Pelaksana Kegiatan - Tim Panitia Pelaksana - Tanggal 04 Agustus 2017 - Kegiatan Pelantikan Pejabat Eselon</v>
          </cell>
          <cell r="Q323" t="str">
            <v>LS</v>
          </cell>
          <cell r="R323" t="str">
            <v>LS</v>
          </cell>
          <cell r="T323">
            <v>3055000</v>
          </cell>
          <cell r="U323">
            <v>586807180</v>
          </cell>
        </row>
        <row r="324">
          <cell r="A324" t="str">
            <v>23PPh Pasal 21....</v>
          </cell>
          <cell r="B324">
            <v>301</v>
          </cell>
          <cell r="C324" t="str">
            <v>20-12-2017</v>
          </cell>
          <cell r="D324" t="str">
            <v>4.05</v>
          </cell>
          <cell r="E324" t="str">
            <v>12</v>
          </cell>
          <cell r="F324">
            <v>17</v>
          </cell>
          <cell r="G324">
            <v>25</v>
          </cell>
          <cell r="H324" t="str">
            <v>PPh Pasal 21</v>
          </cell>
          <cell r="M324" t="str">
            <v>a</v>
          </cell>
          <cell r="N324" t="str">
            <v>17.25.PPh Pasal 21....</v>
          </cell>
          <cell r="O324" t="str">
            <v>PPh Pasal 21....</v>
          </cell>
          <cell r="P324" t="str">
            <v>Pajak - PPh Pasal 21 - Honorarium Pelaksana Kegiatan - Tim Panitia Pelaksana - Tanggal 04 Agustus 2017 - Kegiatan Pelantikan Pejabat Eselon</v>
          </cell>
          <cell r="Q324" t="str">
            <v>LS</v>
          </cell>
          <cell r="R324" t="str">
            <v>LS</v>
          </cell>
          <cell r="S324">
            <v>245750</v>
          </cell>
          <cell r="U324">
            <v>587052930</v>
          </cell>
        </row>
        <row r="325">
          <cell r="A325" t="str">
            <v>24PPh Pasal 21....</v>
          </cell>
          <cell r="B325">
            <v>302</v>
          </cell>
          <cell r="C325" t="str">
            <v>20-12-2017</v>
          </cell>
          <cell r="D325" t="str">
            <v>4.05</v>
          </cell>
          <cell r="E325" t="str">
            <v>12</v>
          </cell>
          <cell r="F325">
            <v>17</v>
          </cell>
          <cell r="G325">
            <v>25</v>
          </cell>
          <cell r="H325" t="str">
            <v>PPh Pasal 21</v>
          </cell>
          <cell r="M325" t="str">
            <v>a</v>
          </cell>
          <cell r="N325" t="str">
            <v>17.25.PPh Pasal 21....</v>
          </cell>
          <cell r="O325" t="str">
            <v>PPh Pasal 21....</v>
          </cell>
          <cell r="P325" t="str">
            <v>Pajak - PPh Pasal 21 - Honorarium Pelaksana Kegiatan - Tim Panitia Pelaksana - Tanggal 04 Agustus 2017 - Kegiatan Pelantikan Pejabat Eselon</v>
          </cell>
          <cell r="Q325" t="str">
            <v>LS</v>
          </cell>
          <cell r="R325" t="str">
            <v>LS</v>
          </cell>
          <cell r="T325">
            <v>245750</v>
          </cell>
          <cell r="U325">
            <v>586807180</v>
          </cell>
        </row>
        <row r="326">
          <cell r="A326" t="str">
            <v>35.2.1.02.03</v>
          </cell>
          <cell r="B326">
            <v>303</v>
          </cell>
          <cell r="C326" t="str">
            <v>20-12-2017</v>
          </cell>
          <cell r="D326" t="str">
            <v>4.05</v>
          </cell>
          <cell r="E326" t="str">
            <v>12</v>
          </cell>
          <cell r="F326">
            <v>17</v>
          </cell>
          <cell r="G326">
            <v>25</v>
          </cell>
          <cell r="H326" t="str">
            <v>5</v>
          </cell>
          <cell r="I326" t="str">
            <v>2</v>
          </cell>
          <cell r="J326" t="str">
            <v>1</v>
          </cell>
          <cell r="K326" t="str">
            <v>02</v>
          </cell>
          <cell r="L326" t="str">
            <v>03</v>
          </cell>
          <cell r="N326" t="str">
            <v>17.25.5.2.1.02.03</v>
          </cell>
          <cell r="O326" t="str">
            <v>5.2.1.02.03</v>
          </cell>
          <cell r="P326" t="str">
            <v>Honorarium Pelaksana Kegiatan - Tim Panitia Pelaksana - Tanggal 08 November 2017 - Kegiatan Pelantikan Pejabat Eselon</v>
          </cell>
          <cell r="Q326" t="str">
            <v>LS</v>
          </cell>
          <cell r="R326" t="str">
            <v>LS</v>
          </cell>
          <cell r="T326">
            <v>3055000</v>
          </cell>
          <cell r="U326">
            <v>583752180</v>
          </cell>
        </row>
        <row r="327">
          <cell r="A327" t="str">
            <v>25PPh Pasal 21....</v>
          </cell>
          <cell r="B327">
            <v>304</v>
          </cell>
          <cell r="C327" t="str">
            <v>20-12-2017</v>
          </cell>
          <cell r="D327" t="str">
            <v>4.05</v>
          </cell>
          <cell r="E327" t="str">
            <v>12</v>
          </cell>
          <cell r="F327">
            <v>17</v>
          </cell>
          <cell r="G327">
            <v>25</v>
          </cell>
          <cell r="H327" t="str">
            <v>PPh Pasal 21</v>
          </cell>
          <cell r="M327" t="str">
            <v>a</v>
          </cell>
          <cell r="N327" t="str">
            <v>17.25.PPh Pasal 21....</v>
          </cell>
          <cell r="O327" t="str">
            <v>PPh Pasal 21....</v>
          </cell>
          <cell r="P327" t="str">
            <v>Pajak - PPh Pasal 21 - Honorarium Pelaksana Kegiatan - Tim Panitia Pelaksana - Tanggal 08 November 2017 - Kegiatan Pelantikan Pejabat Eselon</v>
          </cell>
          <cell r="Q327" t="str">
            <v>LS</v>
          </cell>
          <cell r="R327" t="str">
            <v>LS</v>
          </cell>
          <cell r="S327">
            <v>245750</v>
          </cell>
          <cell r="U327">
            <v>583997930</v>
          </cell>
        </row>
        <row r="328">
          <cell r="A328" t="str">
            <v>26PPh Pasal 21....</v>
          </cell>
          <cell r="B328">
            <v>305</v>
          </cell>
          <cell r="C328" t="str">
            <v>20-12-2017</v>
          </cell>
          <cell r="D328" t="str">
            <v>4.05</v>
          </cell>
          <cell r="E328" t="str">
            <v>12</v>
          </cell>
          <cell r="F328">
            <v>17</v>
          </cell>
          <cell r="G328">
            <v>25</v>
          </cell>
          <cell r="H328" t="str">
            <v>PPh Pasal 21</v>
          </cell>
          <cell r="M328" t="str">
            <v>a</v>
          </cell>
          <cell r="N328" t="str">
            <v>17.25.PPh Pasal 21....</v>
          </cell>
          <cell r="O328" t="str">
            <v>PPh Pasal 21....</v>
          </cell>
          <cell r="P328" t="str">
            <v>Pajak - PPh Pasal 21 - Honorarium Pelaksana Kegiatan - Tim Panitia Pelaksana - Tanggal 08 November 2017 - Kegiatan Pelantikan Pejabat Eselon</v>
          </cell>
          <cell r="Q328" t="str">
            <v>LS</v>
          </cell>
          <cell r="R328" t="str">
            <v>LS</v>
          </cell>
          <cell r="T328">
            <v>245750</v>
          </cell>
          <cell r="U328">
            <v>583752180</v>
          </cell>
        </row>
        <row r="329">
          <cell r="A329" t="str">
            <v>45.2.1.03.01</v>
          </cell>
          <cell r="B329">
            <v>306</v>
          </cell>
          <cell r="C329" t="str">
            <v>20-12-2017</v>
          </cell>
          <cell r="D329" t="str">
            <v>4.05</v>
          </cell>
          <cell r="E329" t="str">
            <v>12</v>
          </cell>
          <cell r="F329">
            <v>17</v>
          </cell>
          <cell r="G329">
            <v>25</v>
          </cell>
          <cell r="H329" t="str">
            <v>5</v>
          </cell>
          <cell r="I329" t="str">
            <v>2</v>
          </cell>
          <cell r="J329" t="str">
            <v>1</v>
          </cell>
          <cell r="K329" t="str">
            <v>03</v>
          </cell>
          <cell r="L329" t="str">
            <v>01</v>
          </cell>
          <cell r="N329" t="str">
            <v>17.25.5.2.1.03.01</v>
          </cell>
          <cell r="O329" t="str">
            <v>5.2.1.03.01</v>
          </cell>
          <cell r="P329" t="str">
            <v>Uang Lembur PNS - Tanggal 03 s/d 06 Agustus 2017 - Kegiatan Pelantikan Pejabat Eselon</v>
          </cell>
          <cell r="Q329" t="str">
            <v>LS</v>
          </cell>
          <cell r="R329" t="str">
            <v>LS</v>
          </cell>
          <cell r="T329">
            <v>2892000</v>
          </cell>
          <cell r="U329">
            <v>580860180</v>
          </cell>
        </row>
        <row r="330">
          <cell r="A330" t="str">
            <v>27PPh Pasal 21....</v>
          </cell>
          <cell r="B330">
            <v>307</v>
          </cell>
          <cell r="C330" t="str">
            <v>20-12-2017</v>
          </cell>
          <cell r="D330" t="str">
            <v>4.05</v>
          </cell>
          <cell r="E330" t="str">
            <v>12</v>
          </cell>
          <cell r="F330">
            <v>17</v>
          </cell>
          <cell r="G330">
            <v>25</v>
          </cell>
          <cell r="H330" t="str">
            <v>PPh Pasal 21</v>
          </cell>
          <cell r="M330" t="str">
            <v>a</v>
          </cell>
          <cell r="N330" t="str">
            <v>17.25.PPh Pasal 21....</v>
          </cell>
          <cell r="O330" t="str">
            <v>PPh Pasal 21....</v>
          </cell>
          <cell r="P330" t="str">
            <v>Pajak - PPh Pasal 21 - Uang Lembur PNS - Tanggal 03 s/d 06 Agustus 2017 - Kegiatan Pelantikan Pejabat Eselon</v>
          </cell>
          <cell r="Q330" t="str">
            <v>LS</v>
          </cell>
          <cell r="R330" t="str">
            <v>LS</v>
          </cell>
          <cell r="S330">
            <v>96000</v>
          </cell>
          <cell r="U330">
            <v>580956180</v>
          </cell>
        </row>
        <row r="331">
          <cell r="A331" t="str">
            <v>28PPh Pasal 21....</v>
          </cell>
          <cell r="B331">
            <v>308</v>
          </cell>
          <cell r="C331" t="str">
            <v>20-12-2017</v>
          </cell>
          <cell r="D331" t="str">
            <v>4.05</v>
          </cell>
          <cell r="E331" t="str">
            <v>12</v>
          </cell>
          <cell r="F331">
            <v>17</v>
          </cell>
          <cell r="G331">
            <v>25</v>
          </cell>
          <cell r="H331" t="str">
            <v>PPh Pasal 21</v>
          </cell>
          <cell r="M331" t="str">
            <v>a</v>
          </cell>
          <cell r="N331" t="str">
            <v>17.25.PPh Pasal 21....</v>
          </cell>
          <cell r="O331" t="str">
            <v>PPh Pasal 21....</v>
          </cell>
          <cell r="P331" t="str">
            <v>Pajak - PPh Pasal 21 - Uang Lembur PNS - Tanggal 03 s/d 06 Agustus 2017 - Kegiatan Pelantikan Pejabat Eselon</v>
          </cell>
          <cell r="Q331" t="str">
            <v>LS</v>
          </cell>
          <cell r="R331" t="str">
            <v>LS</v>
          </cell>
          <cell r="T331">
            <v>96000</v>
          </cell>
          <cell r="U331">
            <v>580860180</v>
          </cell>
        </row>
        <row r="332">
          <cell r="A332" t="str">
            <v>55.2.1.03.01</v>
          </cell>
          <cell r="B332">
            <v>309</v>
          </cell>
          <cell r="C332" t="str">
            <v>20-12-2017</v>
          </cell>
          <cell r="D332" t="str">
            <v>4.05</v>
          </cell>
          <cell r="E332" t="str">
            <v>12</v>
          </cell>
          <cell r="F332">
            <v>17</v>
          </cell>
          <cell r="G332">
            <v>25</v>
          </cell>
          <cell r="H332" t="str">
            <v>5</v>
          </cell>
          <cell r="I332" t="str">
            <v>2</v>
          </cell>
          <cell r="J332" t="str">
            <v>1</v>
          </cell>
          <cell r="K332" t="str">
            <v>03</v>
          </cell>
          <cell r="L332" t="str">
            <v>01</v>
          </cell>
          <cell r="N332" t="str">
            <v>17.25.5.2.1.03.01</v>
          </cell>
          <cell r="O332" t="str">
            <v>5.2.1.03.01</v>
          </cell>
          <cell r="P332" t="str">
            <v>Uang Lembur PNS - Tanggal 23 s/d 24 Agustus 2017 - Kegiatan Pelantikan Pejabat Eselon</v>
          </cell>
          <cell r="Q332" t="str">
            <v>LS</v>
          </cell>
          <cell r="R332" t="str">
            <v>LS</v>
          </cell>
          <cell r="T332">
            <v>1446000</v>
          </cell>
          <cell r="U332">
            <v>579414180</v>
          </cell>
        </row>
        <row r="333">
          <cell r="A333" t="str">
            <v>29PPh Pasal 21....</v>
          </cell>
          <cell r="B333">
            <v>310</v>
          </cell>
          <cell r="C333" t="str">
            <v>20-12-2017</v>
          </cell>
          <cell r="D333" t="str">
            <v>4.05</v>
          </cell>
          <cell r="E333" t="str">
            <v>12</v>
          </cell>
          <cell r="F333">
            <v>17</v>
          </cell>
          <cell r="G333">
            <v>25</v>
          </cell>
          <cell r="H333" t="str">
            <v>PPh Pasal 21</v>
          </cell>
          <cell r="M333" t="str">
            <v>a</v>
          </cell>
          <cell r="N333" t="str">
            <v>17.25.PPh Pasal 21....</v>
          </cell>
          <cell r="O333" t="str">
            <v>PPh Pasal 21....</v>
          </cell>
          <cell r="P333" t="str">
            <v>Pajak - PPh Pasal 21 - Uang Lembur PNS - Tanggal 23 s/d 24 Agustus 2017 - Kegiatan Pelantikan Pejabat Eselon</v>
          </cell>
          <cell r="Q333" t="str">
            <v>LS</v>
          </cell>
          <cell r="R333" t="str">
            <v>LS</v>
          </cell>
          <cell r="S333">
            <v>48000</v>
          </cell>
          <cell r="U333">
            <v>579462180</v>
          </cell>
        </row>
        <row r="334">
          <cell r="A334" t="str">
            <v>30PPh Pasal 21....</v>
          </cell>
          <cell r="B334">
            <v>311</v>
          </cell>
          <cell r="C334" t="str">
            <v>20-12-2017</v>
          </cell>
          <cell r="D334" t="str">
            <v>4.05</v>
          </cell>
          <cell r="E334" t="str">
            <v>12</v>
          </cell>
          <cell r="F334">
            <v>17</v>
          </cell>
          <cell r="G334">
            <v>25</v>
          </cell>
          <cell r="H334" t="str">
            <v>PPh Pasal 21</v>
          </cell>
          <cell r="M334" t="str">
            <v>a</v>
          </cell>
          <cell r="N334" t="str">
            <v>17.25.PPh Pasal 21....</v>
          </cell>
          <cell r="O334" t="str">
            <v>PPh Pasal 21....</v>
          </cell>
          <cell r="P334" t="str">
            <v>Pajak - PPh Pasal 21 - Uang Lembur PNS - Tanggal 23 s/d 24 Agustus 2017 - Kegiatan Pelantikan Pejabat Eselon</v>
          </cell>
          <cell r="Q334" t="str">
            <v>LS</v>
          </cell>
          <cell r="R334" t="str">
            <v>LS</v>
          </cell>
          <cell r="T334">
            <v>48000</v>
          </cell>
          <cell r="U334">
            <v>579414180</v>
          </cell>
        </row>
        <row r="335">
          <cell r="A335" t="str">
            <v>15.2.1.03.02</v>
          </cell>
          <cell r="B335">
            <v>312</v>
          </cell>
          <cell r="C335" t="str">
            <v>20-12-2017</v>
          </cell>
          <cell r="D335" t="str">
            <v>4.05</v>
          </cell>
          <cell r="E335" t="str">
            <v>12</v>
          </cell>
          <cell r="F335">
            <v>17</v>
          </cell>
          <cell r="G335">
            <v>25</v>
          </cell>
          <cell r="H335" t="str">
            <v>5</v>
          </cell>
          <cell r="I335" t="str">
            <v>2</v>
          </cell>
          <cell r="J335" t="str">
            <v>1</v>
          </cell>
          <cell r="K335" t="str">
            <v>03</v>
          </cell>
          <cell r="L335" t="str">
            <v>02</v>
          </cell>
          <cell r="N335" t="str">
            <v>17.25.5.2.1.03.02</v>
          </cell>
          <cell r="O335" t="str">
            <v>5.2.1.03.02</v>
          </cell>
          <cell r="P335" t="str">
            <v>Uang Lembur Non PNS - Tanggal 03 s/d 06 Agustus 2017 - Kegiatan Pelantikan Pejabat Eselon</v>
          </cell>
          <cell r="Q335" t="str">
            <v>LS</v>
          </cell>
          <cell r="R335" t="str">
            <v>LS</v>
          </cell>
          <cell r="T335">
            <v>156000</v>
          </cell>
          <cell r="U335">
            <v>579258180</v>
          </cell>
        </row>
        <row r="336">
          <cell r="A336" t="str">
            <v>25.2.1.03.02</v>
          </cell>
          <cell r="B336">
            <v>313</v>
          </cell>
          <cell r="C336" t="str">
            <v>20-12-2017</v>
          </cell>
          <cell r="D336" t="str">
            <v>4.05</v>
          </cell>
          <cell r="E336" t="str">
            <v>12</v>
          </cell>
          <cell r="F336">
            <v>17</v>
          </cell>
          <cell r="G336">
            <v>25</v>
          </cell>
          <cell r="H336" t="str">
            <v>5</v>
          </cell>
          <cell r="I336" t="str">
            <v>2</v>
          </cell>
          <cell r="J336" t="str">
            <v>1</v>
          </cell>
          <cell r="K336" t="str">
            <v>03</v>
          </cell>
          <cell r="L336" t="str">
            <v>02</v>
          </cell>
          <cell r="N336" t="str">
            <v>17.25.5.2.1.03.02</v>
          </cell>
          <cell r="O336" t="str">
            <v>5.2.1.03.02</v>
          </cell>
          <cell r="P336" t="str">
            <v>Uang Lembur Non PNS -  Tanggal 23 s/d 24 Agustus 2017 - Kegiatan Pelantikan Pejabat Eselon</v>
          </cell>
          <cell r="Q336" t="str">
            <v>LS</v>
          </cell>
          <cell r="R336" t="str">
            <v>LS</v>
          </cell>
          <cell r="T336">
            <v>78000</v>
          </cell>
          <cell r="U336">
            <v>579180180</v>
          </cell>
        </row>
        <row r="337">
          <cell r="A337" t="str">
            <v>15.2.2.03.14</v>
          </cell>
          <cell r="B337">
            <v>314</v>
          </cell>
          <cell r="C337" t="str">
            <v>20-12-2017</v>
          </cell>
          <cell r="D337" t="str">
            <v>4.05</v>
          </cell>
          <cell r="E337" t="str">
            <v>12</v>
          </cell>
          <cell r="F337">
            <v>17</v>
          </cell>
          <cell r="G337">
            <v>25</v>
          </cell>
          <cell r="H337" t="str">
            <v>5</v>
          </cell>
          <cell r="I337" t="str">
            <v>2</v>
          </cell>
          <cell r="J337" t="str">
            <v>2</v>
          </cell>
          <cell r="K337" t="str">
            <v>03</v>
          </cell>
          <cell r="L337">
            <v>14</v>
          </cell>
          <cell r="N337" t="str">
            <v>17.25.5.2.2.03.14</v>
          </cell>
          <cell r="O337" t="str">
            <v>5.2.2.03.14</v>
          </cell>
          <cell r="P337" t="str">
            <v>Belanja Jasa Publikasi, Dekorasi dan Dokumentasi - Dokumentasi Pengukuhan Pengangkatan dan Mutasi Guru sebagai Kepala Sekolah - Tanggal 27 Juli 2017 - Kegiatan Pelantikan Pejabat Eselon</v>
          </cell>
          <cell r="Q337" t="str">
            <v>LS</v>
          </cell>
          <cell r="R337" t="str">
            <v>LS</v>
          </cell>
          <cell r="T337">
            <v>125000</v>
          </cell>
          <cell r="U337">
            <v>579055180</v>
          </cell>
        </row>
        <row r="338">
          <cell r="A338" t="str">
            <v>25.2.2.03.14</v>
          </cell>
          <cell r="B338">
            <v>315</v>
          </cell>
          <cell r="C338" t="str">
            <v>20-12-2017</v>
          </cell>
          <cell r="D338" t="str">
            <v>4.05</v>
          </cell>
          <cell r="E338" t="str">
            <v>12</v>
          </cell>
          <cell r="F338">
            <v>17</v>
          </cell>
          <cell r="G338">
            <v>25</v>
          </cell>
          <cell r="H338" t="str">
            <v>5</v>
          </cell>
          <cell r="I338" t="str">
            <v>2</v>
          </cell>
          <cell r="J338" t="str">
            <v>2</v>
          </cell>
          <cell r="K338" t="str">
            <v>03</v>
          </cell>
          <cell r="L338">
            <v>14</v>
          </cell>
          <cell r="N338" t="str">
            <v>17.25.5.2.2.03.14</v>
          </cell>
          <cell r="O338" t="str">
            <v>5.2.2.03.14</v>
          </cell>
          <cell r="P338" t="str">
            <v>Belanja Jasa Publikasi, Dekorasi dan Dokumentasi - Spanduk/Banner Pengukuhan Pengangkatan dan Mutasi Guru sebagai Kepala Sekolah - Tanggal 27 Juli 2017 - Kegiatan Pelantikan Pejabat Eselon</v>
          </cell>
          <cell r="Q338" t="str">
            <v>LS</v>
          </cell>
          <cell r="R338" t="str">
            <v>LS</v>
          </cell>
          <cell r="T338">
            <v>200000</v>
          </cell>
          <cell r="U338">
            <v>578855180</v>
          </cell>
        </row>
        <row r="339">
          <cell r="A339" t="str">
            <v>35.2.2.03.14</v>
          </cell>
          <cell r="B339">
            <v>316</v>
          </cell>
          <cell r="C339" t="str">
            <v>20-12-2017</v>
          </cell>
          <cell r="D339" t="str">
            <v>4.05</v>
          </cell>
          <cell r="E339" t="str">
            <v>12</v>
          </cell>
          <cell r="F339">
            <v>17</v>
          </cell>
          <cell r="G339">
            <v>25</v>
          </cell>
          <cell r="H339" t="str">
            <v>5</v>
          </cell>
          <cell r="I339" t="str">
            <v>2</v>
          </cell>
          <cell r="J339" t="str">
            <v>2</v>
          </cell>
          <cell r="K339" t="str">
            <v>03</v>
          </cell>
          <cell r="L339">
            <v>14</v>
          </cell>
          <cell r="N339" t="str">
            <v>17.25.5.2.2.03.14</v>
          </cell>
          <cell r="O339" t="str">
            <v>5.2.2.03.14</v>
          </cell>
          <cell r="P339" t="str">
            <v>Belanja Jasa Publikasi, Dekorasi dan Dokumentasi - Dokumentasi Pelantikan Pengangkatan Sumpah Pejabat Pimpinan Tinggi Pratama - Tanggal 04 Aguustus 2017 - Kegiatan Pelantikan Pejabat Eselon</v>
          </cell>
          <cell r="Q339" t="str">
            <v>LS</v>
          </cell>
          <cell r="R339" t="str">
            <v>LS</v>
          </cell>
          <cell r="T339">
            <v>125000</v>
          </cell>
          <cell r="U339">
            <v>578730180</v>
          </cell>
        </row>
        <row r="340">
          <cell r="A340" t="str">
            <v>45.2.2.03.14</v>
          </cell>
          <cell r="B340">
            <v>317</v>
          </cell>
          <cell r="C340" t="str">
            <v>20-12-2017</v>
          </cell>
          <cell r="D340" t="str">
            <v>4.05</v>
          </cell>
          <cell r="E340" t="str">
            <v>12</v>
          </cell>
          <cell r="F340">
            <v>17</v>
          </cell>
          <cell r="G340">
            <v>25</v>
          </cell>
          <cell r="H340" t="str">
            <v>5</v>
          </cell>
          <cell r="I340" t="str">
            <v>2</v>
          </cell>
          <cell r="J340" t="str">
            <v>2</v>
          </cell>
          <cell r="K340" t="str">
            <v>03</v>
          </cell>
          <cell r="L340">
            <v>14</v>
          </cell>
          <cell r="N340" t="str">
            <v>17.25.5.2.2.03.14</v>
          </cell>
          <cell r="O340" t="str">
            <v>5.2.2.03.14</v>
          </cell>
          <cell r="P340" t="str">
            <v>Belanja Jasa Publikasi, Dekorasi dan Dokumentasi - Spanduk/Banner Pelantikan Pengangkatan Sumpah Pejabat Pimpinan Tinggi Pratama - Tanggal 04 Aguustus 2017 - Kegiatan Pelantikan Pejabat Eselon</v>
          </cell>
          <cell r="Q340" t="str">
            <v>LS</v>
          </cell>
          <cell r="R340" t="str">
            <v>LS</v>
          </cell>
          <cell r="T340">
            <v>200000</v>
          </cell>
          <cell r="U340">
            <v>578530180</v>
          </cell>
        </row>
        <row r="341">
          <cell r="A341" t="str">
            <v>55.2.2.03.14</v>
          </cell>
          <cell r="B341">
            <v>318</v>
          </cell>
          <cell r="C341" t="str">
            <v>20-12-2017</v>
          </cell>
          <cell r="D341" t="str">
            <v>4.05</v>
          </cell>
          <cell r="E341" t="str">
            <v>12</v>
          </cell>
          <cell r="F341">
            <v>17</v>
          </cell>
          <cell r="G341">
            <v>25</v>
          </cell>
          <cell r="H341" t="str">
            <v>5</v>
          </cell>
          <cell r="I341" t="str">
            <v>2</v>
          </cell>
          <cell r="J341" t="str">
            <v>2</v>
          </cell>
          <cell r="K341" t="str">
            <v>03</v>
          </cell>
          <cell r="L341">
            <v>14</v>
          </cell>
          <cell r="N341" t="str">
            <v>17.25.5.2.2.03.14</v>
          </cell>
          <cell r="O341" t="str">
            <v>5.2.2.03.14</v>
          </cell>
          <cell r="P341" t="str">
            <v>Belanja Jasa Publikasi, Dekorasi dan Dokumentasi - Dokumentasi Pengukuhan Pengangkatan Pengawas Sekolah sebagai Kepala Sekolah - Tanggal 08 November 2017 - Kegiatan Pelantikan Pejabat Eselon</v>
          </cell>
          <cell r="Q341" t="str">
            <v>LS</v>
          </cell>
          <cell r="R341" t="str">
            <v>LS</v>
          </cell>
          <cell r="T341">
            <v>125000</v>
          </cell>
          <cell r="U341">
            <v>578405180</v>
          </cell>
        </row>
        <row r="342">
          <cell r="A342" t="str">
            <v>65.2.2.03.14</v>
          </cell>
          <cell r="B342">
            <v>319</v>
          </cell>
          <cell r="C342" t="str">
            <v>20-12-2017</v>
          </cell>
          <cell r="D342" t="str">
            <v>4.05</v>
          </cell>
          <cell r="E342" t="str">
            <v>12</v>
          </cell>
          <cell r="F342">
            <v>17</v>
          </cell>
          <cell r="G342">
            <v>25</v>
          </cell>
          <cell r="H342" t="str">
            <v>5</v>
          </cell>
          <cell r="I342" t="str">
            <v>2</v>
          </cell>
          <cell r="J342" t="str">
            <v>2</v>
          </cell>
          <cell r="K342" t="str">
            <v>03</v>
          </cell>
          <cell r="L342">
            <v>14</v>
          </cell>
          <cell r="N342" t="str">
            <v>17.25.5.2.2.03.14</v>
          </cell>
          <cell r="O342" t="str">
            <v>5.2.2.03.14</v>
          </cell>
          <cell r="P342" t="str">
            <v>Belanja Jasa Publikasi, Dekorasi dan Dokumentasi - Spanduk Pengukuhan Pengangkatan Pengawas Sekolah sebagai Kepala Sekolah - Tanggal 08 November 2017 - Kegiatan Pelantikan Pejabat Eselon</v>
          </cell>
          <cell r="Q342" t="str">
            <v>LS</v>
          </cell>
          <cell r="R342" t="str">
            <v>LS</v>
          </cell>
          <cell r="T342">
            <v>200000</v>
          </cell>
          <cell r="U342">
            <v>578205180</v>
          </cell>
        </row>
        <row r="343">
          <cell r="A343" t="str">
            <v>35.2.2.03.31</v>
          </cell>
          <cell r="B343">
            <v>320</v>
          </cell>
          <cell r="C343" t="str">
            <v>20-12-2017</v>
          </cell>
          <cell r="D343" t="str">
            <v>4.05</v>
          </cell>
          <cell r="E343" t="str">
            <v>12</v>
          </cell>
          <cell r="F343">
            <v>17</v>
          </cell>
          <cell r="G343">
            <v>25</v>
          </cell>
          <cell r="H343" t="str">
            <v>5</v>
          </cell>
          <cell r="I343" t="str">
            <v>2</v>
          </cell>
          <cell r="J343" t="str">
            <v>2</v>
          </cell>
          <cell r="K343" t="str">
            <v>03</v>
          </cell>
          <cell r="L343">
            <v>31</v>
          </cell>
          <cell r="N343" t="str">
            <v>17.25.5.2.2.03.31</v>
          </cell>
          <cell r="O343" t="str">
            <v>5.2.2.03.31</v>
          </cell>
          <cell r="P343" t="str">
            <v>Belanja Jasa Pendukung Pelaksana Kegiatan - Pelantikan dan Pengukuhan Kepala Sekolah - Tanggal 08 November 2017 - Kegiatan Pelantikan Pejabat Eselon</v>
          </cell>
          <cell r="Q343" t="str">
            <v>LS</v>
          </cell>
          <cell r="R343" t="str">
            <v>LS</v>
          </cell>
          <cell r="T343">
            <v>800000</v>
          </cell>
          <cell r="U343">
            <v>577405180</v>
          </cell>
        </row>
        <row r="344">
          <cell r="A344" t="str">
            <v>45.2.2.03.31</v>
          </cell>
          <cell r="B344">
            <v>321</v>
          </cell>
          <cell r="C344" t="str">
            <v>20-12-2017</v>
          </cell>
          <cell r="D344" t="str">
            <v>4.05</v>
          </cell>
          <cell r="E344" t="str">
            <v>12</v>
          </cell>
          <cell r="F344">
            <v>17</v>
          </cell>
          <cell r="G344">
            <v>25</v>
          </cell>
          <cell r="H344" t="str">
            <v>5</v>
          </cell>
          <cell r="I344" t="str">
            <v>2</v>
          </cell>
          <cell r="J344" t="str">
            <v>2</v>
          </cell>
          <cell r="K344" t="str">
            <v>03</v>
          </cell>
          <cell r="L344">
            <v>31</v>
          </cell>
          <cell r="N344" t="str">
            <v>17.25.5.2.2.03.31</v>
          </cell>
          <cell r="O344" t="str">
            <v>5.2.2.03.31</v>
          </cell>
          <cell r="P344" t="str">
            <v>Belanja Jasa Pendukung Pelaksana Kegiatan - Pengukuhan Kepala Sekolah - Tanggal 27 Juli 2017 - Kegiatan Pelantikan Pejabat Eselon</v>
          </cell>
          <cell r="Q344" t="str">
            <v>LS</v>
          </cell>
          <cell r="R344" t="str">
            <v>LS</v>
          </cell>
          <cell r="T344">
            <v>600000</v>
          </cell>
          <cell r="U344">
            <v>576805180</v>
          </cell>
        </row>
        <row r="345">
          <cell r="A345" t="str">
            <v>55.2.2.03.31</v>
          </cell>
          <cell r="B345">
            <v>322</v>
          </cell>
          <cell r="C345" t="str">
            <v>20-12-2017</v>
          </cell>
          <cell r="D345" t="str">
            <v>4.05</v>
          </cell>
          <cell r="E345" t="str">
            <v>12</v>
          </cell>
          <cell r="F345">
            <v>17</v>
          </cell>
          <cell r="G345">
            <v>25</v>
          </cell>
          <cell r="H345" t="str">
            <v>5</v>
          </cell>
          <cell r="I345" t="str">
            <v>2</v>
          </cell>
          <cell r="J345" t="str">
            <v>2</v>
          </cell>
          <cell r="K345" t="str">
            <v>03</v>
          </cell>
          <cell r="L345">
            <v>31</v>
          </cell>
          <cell r="N345" t="str">
            <v>17.25.5.2.2.03.31</v>
          </cell>
          <cell r="O345" t="str">
            <v>5.2.2.03.31</v>
          </cell>
          <cell r="P345" t="str">
            <v>Belanja Jasa Pendukung Pelaksana Kegiatan - Pelantikan JPT Pratama - Tanggal 04 Agustus 2017 - Kegiatan Pelantikan Pejabat Eselon</v>
          </cell>
          <cell r="Q345" t="str">
            <v>LS</v>
          </cell>
          <cell r="R345" t="str">
            <v>LS</v>
          </cell>
          <cell r="T345">
            <v>1000000</v>
          </cell>
          <cell r="U345">
            <v>575805180</v>
          </cell>
        </row>
        <row r="346">
          <cell r="A346" t="str">
            <v>45.2.2.06.01</v>
          </cell>
          <cell r="B346">
            <v>323</v>
          </cell>
          <cell r="C346" t="str">
            <v>20-12-2017</v>
          </cell>
          <cell r="D346" t="str">
            <v>4.05</v>
          </cell>
          <cell r="E346" t="str">
            <v>12</v>
          </cell>
          <cell r="F346">
            <v>17</v>
          </cell>
          <cell r="G346">
            <v>25</v>
          </cell>
          <cell r="H346" t="str">
            <v>5</v>
          </cell>
          <cell r="I346" t="str">
            <v>2</v>
          </cell>
          <cell r="J346" t="str">
            <v>2</v>
          </cell>
          <cell r="K346" t="str">
            <v>06</v>
          </cell>
          <cell r="L346" t="str">
            <v>01</v>
          </cell>
          <cell r="N346" t="str">
            <v>17.25.5.2.2.06.01</v>
          </cell>
          <cell r="O346" t="str">
            <v>5.2.2.06.01</v>
          </cell>
          <cell r="P346" t="str">
            <v>Belanja Cetak - Kop Emas Bulan Agustus 2017 - Kegiatan Pelantikan Pejabat Eselon</v>
          </cell>
          <cell r="Q346" t="str">
            <v>LS</v>
          </cell>
          <cell r="R346" t="str">
            <v>LS</v>
          </cell>
          <cell r="T346">
            <v>920000</v>
          </cell>
          <cell r="U346">
            <v>574885180</v>
          </cell>
        </row>
        <row r="347">
          <cell r="A347" t="str">
            <v>55.2.2.06.01</v>
          </cell>
          <cell r="B347">
            <v>324</v>
          </cell>
          <cell r="C347" t="str">
            <v>20-12-2017</v>
          </cell>
          <cell r="D347" t="str">
            <v>4.05</v>
          </cell>
          <cell r="E347" t="str">
            <v>12</v>
          </cell>
          <cell r="F347">
            <v>17</v>
          </cell>
          <cell r="G347">
            <v>25</v>
          </cell>
          <cell r="H347" t="str">
            <v>5</v>
          </cell>
          <cell r="I347" t="str">
            <v>2</v>
          </cell>
          <cell r="J347" t="str">
            <v>2</v>
          </cell>
          <cell r="K347" t="str">
            <v>06</v>
          </cell>
          <cell r="L347" t="str">
            <v>01</v>
          </cell>
          <cell r="N347" t="str">
            <v>17.25.5.2.2.06.01</v>
          </cell>
          <cell r="O347" t="str">
            <v>5.2.2.06.01</v>
          </cell>
          <cell r="P347" t="str">
            <v>Belanja Cetak - Kop Emas Bulan Desember 2017 - Kegiatan Pelantikan Pejabat Eselon</v>
          </cell>
          <cell r="Q347" t="str">
            <v>LS</v>
          </cell>
          <cell r="R347" t="str">
            <v>LS</v>
          </cell>
          <cell r="T347">
            <v>920000</v>
          </cell>
          <cell r="U347">
            <v>573965180</v>
          </cell>
        </row>
        <row r="348">
          <cell r="A348" t="str">
            <v>55.2.2.11.04</v>
          </cell>
          <cell r="B348">
            <v>325</v>
          </cell>
          <cell r="C348" t="str">
            <v>20-12-2017</v>
          </cell>
          <cell r="D348" t="str">
            <v>4.05</v>
          </cell>
          <cell r="E348" t="str">
            <v>12</v>
          </cell>
          <cell r="F348">
            <v>17</v>
          </cell>
          <cell r="G348">
            <v>25</v>
          </cell>
          <cell r="H348" t="str">
            <v>5</v>
          </cell>
          <cell r="I348" t="str">
            <v>2</v>
          </cell>
          <cell r="J348" t="str">
            <v>2</v>
          </cell>
          <cell r="K348">
            <v>11</v>
          </cell>
          <cell r="L348" t="str">
            <v>04</v>
          </cell>
          <cell r="N348" t="str">
            <v>17.25.5.2.2.11.04</v>
          </cell>
          <cell r="O348" t="str">
            <v>5.2.2.11.04</v>
          </cell>
          <cell r="P348" t="str">
            <v>Belanja Makanan dan Minuman Kegiatan - Tanggal 27 Juli 2017 - Kegiatan Pelantikan Pejabat Eselon</v>
          </cell>
          <cell r="Q348" t="str">
            <v>LS</v>
          </cell>
          <cell r="R348" t="str">
            <v>LS</v>
          </cell>
          <cell r="T348">
            <v>2061450</v>
          </cell>
          <cell r="U348">
            <v>571903730</v>
          </cell>
        </row>
        <row r="349">
          <cell r="A349" t="str">
            <v>43PPh Pasal 23....</v>
          </cell>
          <cell r="B349">
            <v>326</v>
          </cell>
          <cell r="C349" t="str">
            <v>20-12-2017</v>
          </cell>
          <cell r="D349" t="str">
            <v>4.05</v>
          </cell>
          <cell r="E349" t="str">
            <v>12</v>
          </cell>
          <cell r="F349">
            <v>17</v>
          </cell>
          <cell r="G349">
            <v>25</v>
          </cell>
          <cell r="H349" t="str">
            <v>PPh Pasal 23</v>
          </cell>
          <cell r="M349" t="str">
            <v>a</v>
          </cell>
          <cell r="N349" t="str">
            <v>17.25.PPh Pasal 23....</v>
          </cell>
          <cell r="O349" t="str">
            <v>PPh Pasal 23....</v>
          </cell>
          <cell r="P349" t="str">
            <v>Pajak - PPh Pasal 23 - Belanja Makanan dan Minuman Kegiatan - Tanggal 27 Juli 2017 - Kegiatan Pelantikan Pejabat Eselon</v>
          </cell>
          <cell r="Q349" t="str">
            <v>LS</v>
          </cell>
          <cell r="R349" t="str">
            <v>LS</v>
          </cell>
          <cell r="S349">
            <v>41229</v>
          </cell>
          <cell r="U349">
            <v>571944959</v>
          </cell>
        </row>
        <row r="350">
          <cell r="A350" t="str">
            <v>44PPh Pasal 23....</v>
          </cell>
          <cell r="B350">
            <v>327</v>
          </cell>
          <cell r="C350" t="str">
            <v>20-12-2017</v>
          </cell>
          <cell r="D350" t="str">
            <v>4.05</v>
          </cell>
          <cell r="E350" t="str">
            <v>12</v>
          </cell>
          <cell r="F350">
            <v>17</v>
          </cell>
          <cell r="G350">
            <v>25</v>
          </cell>
          <cell r="H350" t="str">
            <v>PPh Pasal 23</v>
          </cell>
          <cell r="M350" t="str">
            <v>a</v>
          </cell>
          <cell r="N350" t="str">
            <v>17.25.PPh Pasal 23....</v>
          </cell>
          <cell r="O350" t="str">
            <v>PPh Pasal 23....</v>
          </cell>
          <cell r="P350" t="str">
            <v>Pajak - PPh Pasal 23 - Belanja Makanan dan Minuman Kegiatan - Tanggal 27 Juli 2017 - Kegiatan Pelantikan Pejabat Eselon</v>
          </cell>
          <cell r="Q350" t="str">
            <v>LS</v>
          </cell>
          <cell r="R350" t="str">
            <v>LS</v>
          </cell>
          <cell r="T350">
            <v>41229</v>
          </cell>
          <cell r="U350">
            <v>571903730</v>
          </cell>
        </row>
        <row r="351">
          <cell r="A351" t="str">
            <v>65.2.2.11.04</v>
          </cell>
          <cell r="B351">
            <v>328</v>
          </cell>
          <cell r="C351" t="str">
            <v>20-12-2017</v>
          </cell>
          <cell r="D351" t="str">
            <v>4.05</v>
          </cell>
          <cell r="E351" t="str">
            <v>12</v>
          </cell>
          <cell r="F351">
            <v>17</v>
          </cell>
          <cell r="G351">
            <v>25</v>
          </cell>
          <cell r="H351" t="str">
            <v>5</v>
          </cell>
          <cell r="I351" t="str">
            <v>2</v>
          </cell>
          <cell r="J351" t="str">
            <v>2</v>
          </cell>
          <cell r="K351">
            <v>11</v>
          </cell>
          <cell r="L351" t="str">
            <v>04</v>
          </cell>
          <cell r="N351" t="str">
            <v>17.25.5.2.2.11.04</v>
          </cell>
          <cell r="O351" t="str">
            <v>5.2.2.11.04</v>
          </cell>
          <cell r="P351" t="str">
            <v>Belanja Makanan dan Minuman Kegiatan - Tanggal 04 Agustus 2017 - Kegiatan Pelantikan Pejabat Eselon</v>
          </cell>
          <cell r="Q351" t="str">
            <v>LS</v>
          </cell>
          <cell r="R351" t="str">
            <v>LS</v>
          </cell>
          <cell r="T351">
            <v>2061450</v>
          </cell>
          <cell r="U351">
            <v>569842280</v>
          </cell>
        </row>
        <row r="352">
          <cell r="A352" t="str">
            <v>45PPh Pasal 23....</v>
          </cell>
          <cell r="B352">
            <v>329</v>
          </cell>
          <cell r="C352" t="str">
            <v>20-12-2017</v>
          </cell>
          <cell r="D352" t="str">
            <v>4.05</v>
          </cell>
          <cell r="E352" t="str">
            <v>12</v>
          </cell>
          <cell r="F352">
            <v>17</v>
          </cell>
          <cell r="G352">
            <v>25</v>
          </cell>
          <cell r="H352" t="str">
            <v>PPh Pasal 23</v>
          </cell>
          <cell r="M352" t="str">
            <v>a</v>
          </cell>
          <cell r="N352" t="str">
            <v>17.25.PPh Pasal 23....</v>
          </cell>
          <cell r="O352" t="str">
            <v>PPh Pasal 23....</v>
          </cell>
          <cell r="P352" t="str">
            <v>Pajak - PPh Pasal 23 - Belanja Makanan dan Minuman Kegiatan - Tanggal 04 Agustus 2017 - Kegiatan Pelantikan Pejabat Eselon</v>
          </cell>
          <cell r="Q352" t="str">
            <v>LS</v>
          </cell>
          <cell r="R352" t="str">
            <v>LS</v>
          </cell>
          <cell r="S352">
            <v>41229</v>
          </cell>
          <cell r="U352">
            <v>569883509</v>
          </cell>
        </row>
        <row r="353">
          <cell r="A353" t="str">
            <v>46PPh Pasal 23....</v>
          </cell>
          <cell r="B353">
            <v>330</v>
          </cell>
          <cell r="C353" t="str">
            <v>20-12-2017</v>
          </cell>
          <cell r="D353" t="str">
            <v>4.05</v>
          </cell>
          <cell r="E353" t="str">
            <v>12</v>
          </cell>
          <cell r="F353">
            <v>17</v>
          </cell>
          <cell r="G353">
            <v>25</v>
          </cell>
          <cell r="H353" t="str">
            <v>PPh Pasal 23</v>
          </cell>
          <cell r="M353" t="str">
            <v>a</v>
          </cell>
          <cell r="N353" t="str">
            <v>17.25.PPh Pasal 23....</v>
          </cell>
          <cell r="O353" t="str">
            <v>PPh Pasal 23....</v>
          </cell>
          <cell r="P353" t="str">
            <v>Pajak - PPh Pasal 23 - Belanja Makanan dan Minuman Kegiatan - Tanggal 04 Agustus 2017 - Kegiatan Pelantikan Pejabat Eselon</v>
          </cell>
          <cell r="Q353" t="str">
            <v>LS</v>
          </cell>
          <cell r="R353" t="str">
            <v>LS</v>
          </cell>
          <cell r="T353">
            <v>41229</v>
          </cell>
          <cell r="U353">
            <v>569842280</v>
          </cell>
        </row>
        <row r="354">
          <cell r="A354" t="str">
            <v>45.2.2.15.02</v>
          </cell>
          <cell r="B354">
            <v>331</v>
          </cell>
          <cell r="C354" t="str">
            <v>20-12-2017</v>
          </cell>
          <cell r="D354" t="str">
            <v>4.05</v>
          </cell>
          <cell r="E354" t="str">
            <v>12</v>
          </cell>
          <cell r="F354">
            <v>17</v>
          </cell>
          <cell r="G354">
            <v>25</v>
          </cell>
          <cell r="H354" t="str">
            <v>5</v>
          </cell>
          <cell r="I354" t="str">
            <v>2</v>
          </cell>
          <cell r="J354" t="str">
            <v>2</v>
          </cell>
          <cell r="K354">
            <v>15</v>
          </cell>
          <cell r="L354" t="str">
            <v>02</v>
          </cell>
          <cell r="N354" t="str">
            <v>17.25.5.2.2.15.02</v>
          </cell>
          <cell r="O354" t="str">
            <v>5.2.2.15.02</v>
          </cell>
          <cell r="P354" t="str">
            <v>Belanja Perjalanan Dinas Luar Daerah - An. Indra Budhi Wahyudi, S.E. Dkk dalam rangka Konsultasi dan Koordinasi terkait Tata Cara dan Mekanisme Mutasi PNS dalam JPT Pratama sebelum 2 tahun ke KASN Jakarta - Tanggal 21 s/d 23 November 2017 -  Kegiatan Pela</v>
          </cell>
          <cell r="Q354" t="str">
            <v>LS</v>
          </cell>
          <cell r="R354" t="str">
            <v>LS</v>
          </cell>
          <cell r="T354">
            <v>10710000</v>
          </cell>
          <cell r="U354">
            <v>559132280</v>
          </cell>
        </row>
        <row r="355">
          <cell r="A355" t="str">
            <v>55.2.2.15.02</v>
          </cell>
          <cell r="B355">
            <v>332</v>
          </cell>
          <cell r="C355" t="str">
            <v>20-12-2017</v>
          </cell>
          <cell r="D355" t="str">
            <v>4.05</v>
          </cell>
          <cell r="E355" t="str">
            <v>12</v>
          </cell>
          <cell r="F355">
            <v>17</v>
          </cell>
          <cell r="G355">
            <v>25</v>
          </cell>
          <cell r="H355" t="str">
            <v>5</v>
          </cell>
          <cell r="I355" t="str">
            <v>2</v>
          </cell>
          <cell r="J355" t="str">
            <v>2</v>
          </cell>
          <cell r="K355">
            <v>15</v>
          </cell>
          <cell r="L355" t="str">
            <v>02</v>
          </cell>
          <cell r="N355" t="str">
            <v>17.25.5.2.2.15.02</v>
          </cell>
          <cell r="O355" t="str">
            <v>5.2.2.15.02</v>
          </cell>
          <cell r="P355" t="str">
            <v xml:space="preserve">Belanja Perjalanan Dinas Luar Daerah - An. Alek Desetrio, S.IP. M.M. Dkk dalam rangka Konsultasi dan Koordinasi terkait Tata Cara dan Mekanisme Pelantikan dan Pengangkatan Sumpah PNS dalam Jabatan Fungskonal ke Kanreg. V BKN Jakarta - Tanggal 29 November </v>
          </cell>
          <cell r="Q355" t="str">
            <v>LS</v>
          </cell>
          <cell r="R355" t="str">
            <v>LS</v>
          </cell>
          <cell r="T355">
            <v>10710000</v>
          </cell>
          <cell r="U355">
            <v>548422280</v>
          </cell>
        </row>
        <row r="356">
          <cell r="A356" t="str">
            <v>35sp2d ls....</v>
          </cell>
          <cell r="B356">
            <v>333</v>
          </cell>
          <cell r="C356" t="str">
            <v>20-12-2017</v>
          </cell>
          <cell r="D356" t="str">
            <v>4.05</v>
          </cell>
          <cell r="E356" t="str">
            <v>12</v>
          </cell>
          <cell r="F356">
            <v>17</v>
          </cell>
          <cell r="G356" t="str">
            <v>52</v>
          </cell>
          <cell r="H356" t="str">
            <v>sp2d ls</v>
          </cell>
          <cell r="M356" t="str">
            <v>s</v>
          </cell>
          <cell r="N356" t="str">
            <v>17.52.sp2d ls....</v>
          </cell>
          <cell r="O356" t="str">
            <v>sp2d ls....</v>
          </cell>
          <cell r="P356" t="str">
            <v xml:space="preserve">Diterima SP2D Langsung Nomor : 900/4305/LS/B-4/2017 tanggal 20 Desember 2017 perihal Kegiatan Seleksi Terbuka Pengisian Jabatan Pimpinan Tinggi </v>
          </cell>
          <cell r="Q356" t="str">
            <v>LS</v>
          </cell>
          <cell r="R356" t="str">
            <v>LS</v>
          </cell>
          <cell r="S356">
            <v>2400000</v>
          </cell>
          <cell r="U356">
            <v>550822280</v>
          </cell>
        </row>
        <row r="357">
          <cell r="A357" t="str">
            <v>75.2.2.11.04</v>
          </cell>
          <cell r="B357">
            <v>334</v>
          </cell>
          <cell r="C357" t="str">
            <v>20-12-2017</v>
          </cell>
          <cell r="D357" t="str">
            <v>4.05</v>
          </cell>
          <cell r="E357" t="str">
            <v>12</v>
          </cell>
          <cell r="F357">
            <v>17</v>
          </cell>
          <cell r="G357" t="str">
            <v>52</v>
          </cell>
          <cell r="H357" t="str">
            <v>5</v>
          </cell>
          <cell r="I357" t="str">
            <v>2</v>
          </cell>
          <cell r="J357" t="str">
            <v>2</v>
          </cell>
          <cell r="K357">
            <v>11</v>
          </cell>
          <cell r="L357" t="str">
            <v>04</v>
          </cell>
          <cell r="N357" t="str">
            <v>17.52.5.2.2.11.04</v>
          </cell>
          <cell r="O357" t="str">
            <v>5.2.2.11.04</v>
          </cell>
          <cell r="P357" t="str">
            <v>Belanja Makanan dan Minuman Kegiatan - Tanggal 15 Desember 2017 - Kegiatan Seleksi Terbuka Pengisian Jabatan Tinggi Pratama</v>
          </cell>
          <cell r="Q357" t="str">
            <v>LS</v>
          </cell>
          <cell r="R357" t="str">
            <v>LS</v>
          </cell>
          <cell r="T357">
            <v>2400000</v>
          </cell>
          <cell r="U357">
            <v>548422280</v>
          </cell>
        </row>
        <row r="358">
          <cell r="A358" t="str">
            <v>47PPh Pasal 23....</v>
          </cell>
          <cell r="B358">
            <v>335</v>
          </cell>
          <cell r="C358" t="str">
            <v>20-12-2017</v>
          </cell>
          <cell r="D358" t="str">
            <v>4.05</v>
          </cell>
          <cell r="E358" t="str">
            <v>12</v>
          </cell>
          <cell r="F358">
            <v>17</v>
          </cell>
          <cell r="G358" t="str">
            <v>52</v>
          </cell>
          <cell r="H358" t="str">
            <v>PPh Pasal 23</v>
          </cell>
          <cell r="M358" t="str">
            <v>a</v>
          </cell>
          <cell r="N358" t="str">
            <v>17.52.PPh Pasal 23....</v>
          </cell>
          <cell r="O358" t="str">
            <v>PPh Pasal 23....</v>
          </cell>
          <cell r="P358" t="str">
            <v>Pajak - PPh Pasal 23 - Belanja Makanan dan Minuman Kegiatan - Tanggal 15 Desember 2017 - Kegiatan Seleksi Terbuka Pengisian Jabatan Tinggi Pratama</v>
          </cell>
          <cell r="Q358" t="str">
            <v>LS</v>
          </cell>
          <cell r="R358" t="str">
            <v>LS</v>
          </cell>
          <cell r="S358">
            <v>48000</v>
          </cell>
          <cell r="U358">
            <v>548470280</v>
          </cell>
        </row>
        <row r="359">
          <cell r="A359" t="str">
            <v>48PPh Pasal 23....</v>
          </cell>
          <cell r="B359">
            <v>336</v>
          </cell>
          <cell r="C359" t="str">
            <v>20-12-2017</v>
          </cell>
          <cell r="D359" t="str">
            <v>4.05</v>
          </cell>
          <cell r="E359" t="str">
            <v>12</v>
          </cell>
          <cell r="F359">
            <v>17</v>
          </cell>
          <cell r="G359" t="str">
            <v>52</v>
          </cell>
          <cell r="H359" t="str">
            <v>PPh Pasal 23</v>
          </cell>
          <cell r="M359" t="str">
            <v>a</v>
          </cell>
          <cell r="N359" t="str">
            <v>17.52.PPh Pasal 23....</v>
          </cell>
          <cell r="O359" t="str">
            <v>PPh Pasal 23....</v>
          </cell>
          <cell r="P359" t="str">
            <v>Pajak - PPh Pasal 23 - Belanja Makanan dan Minuman Kegiatan - Tanggal 15 Desember 2017 - Kegiatan Seleksi Terbuka Pengisian Jabatan Tinggi Pratama</v>
          </cell>
          <cell r="Q359" t="str">
            <v>LS</v>
          </cell>
          <cell r="R359" t="str">
            <v>LS</v>
          </cell>
          <cell r="T359">
            <v>48000</v>
          </cell>
          <cell r="U359">
            <v>548422280</v>
          </cell>
        </row>
        <row r="360">
          <cell r="A360" t="str">
            <v>36sp2d ls....</v>
          </cell>
          <cell r="B360">
            <v>337</v>
          </cell>
          <cell r="C360" t="str">
            <v>20-12-2017</v>
          </cell>
          <cell r="D360" t="str">
            <v>4.05</v>
          </cell>
          <cell r="E360" t="str">
            <v>12</v>
          </cell>
          <cell r="F360">
            <v>17</v>
          </cell>
          <cell r="G360">
            <v>25</v>
          </cell>
          <cell r="H360" t="str">
            <v>sp2d ls</v>
          </cell>
          <cell r="M360" t="str">
            <v>s</v>
          </cell>
          <cell r="N360" t="str">
            <v>17.25.sp2d ls....</v>
          </cell>
          <cell r="O360" t="str">
            <v>sp2d ls....</v>
          </cell>
          <cell r="P360" t="str">
            <v>Diterima SP2D Langsung Nomor : 900/4306/LS/B-4/2017 tanggal 20 Desember 2017 perihal Belanja Sewa Gedung/Kantor/Tempat - Sewa Aula - Kegiatan Pelantikan Pejabat Eselon/Pengangkatan dalam Jabatan</v>
          </cell>
          <cell r="Q360" t="str">
            <v>LS</v>
          </cell>
          <cell r="R360" t="str">
            <v>LS</v>
          </cell>
          <cell r="S360">
            <v>4000000</v>
          </cell>
          <cell r="U360">
            <v>552422280</v>
          </cell>
        </row>
        <row r="361">
          <cell r="A361" t="str">
            <v>45.2.2.07.02</v>
          </cell>
          <cell r="B361">
            <v>338</v>
          </cell>
          <cell r="C361" t="str">
            <v>20-12-2017</v>
          </cell>
          <cell r="D361" t="str">
            <v>4.05</v>
          </cell>
          <cell r="E361" t="str">
            <v>12</v>
          </cell>
          <cell r="F361">
            <v>17</v>
          </cell>
          <cell r="G361">
            <v>25</v>
          </cell>
          <cell r="H361" t="str">
            <v>5</v>
          </cell>
          <cell r="I361" t="str">
            <v>2</v>
          </cell>
          <cell r="J361" t="str">
            <v>2</v>
          </cell>
          <cell r="K361" t="str">
            <v>07</v>
          </cell>
          <cell r="L361" t="str">
            <v>02</v>
          </cell>
          <cell r="N361" t="str">
            <v>17.25.5.2.2.07.02</v>
          </cell>
          <cell r="O361" t="str">
            <v>5.2.2.07.02</v>
          </cell>
          <cell r="P361" t="str">
            <v>Belanja Sewa Gedung/Kantor/Tempat - Sewa Ruang Aula LEC Metro - Tanggal 04 Agustus 2017 - Kegiatan Pelantikan Pejabat Eselon</v>
          </cell>
          <cell r="Q361" t="str">
            <v>LS</v>
          </cell>
          <cell r="R361" t="str">
            <v>LS</v>
          </cell>
          <cell r="T361">
            <v>4000000</v>
          </cell>
          <cell r="U361">
            <v>548422280</v>
          </cell>
        </row>
        <row r="362">
          <cell r="A362" t="str">
            <v>46PPN DN ....</v>
          </cell>
          <cell r="B362">
            <v>339</v>
          </cell>
          <cell r="C362" t="str">
            <v>20-12-2017</v>
          </cell>
          <cell r="D362" t="str">
            <v>4.05</v>
          </cell>
          <cell r="E362" t="str">
            <v>12</v>
          </cell>
          <cell r="F362">
            <v>17</v>
          </cell>
          <cell r="G362">
            <v>25</v>
          </cell>
          <cell r="H362" t="str">
            <v xml:space="preserve">PPN DN </v>
          </cell>
          <cell r="M362" t="str">
            <v>a</v>
          </cell>
          <cell r="N362" t="str">
            <v>17.25.PPN DN ....</v>
          </cell>
          <cell r="O362" t="str">
            <v>PPN DN ....</v>
          </cell>
          <cell r="P362" t="str">
            <v>Pajak - PPN DN - Belanja Sewa Gedung/Kantor/Tempat - Sewa Ruang Aula LEC Metro - Tanggal 04 Agustus 2017 - Kegiatan Pelantikan Pejabat Eselon</v>
          </cell>
          <cell r="Q362" t="str">
            <v>LS</v>
          </cell>
          <cell r="R362" t="str">
            <v>LS</v>
          </cell>
          <cell r="S362">
            <v>363636</v>
          </cell>
          <cell r="U362">
            <v>548785916</v>
          </cell>
        </row>
        <row r="363">
          <cell r="A363" t="str">
            <v>7PPh Pasal 4 (2)....</v>
          </cell>
          <cell r="B363">
            <v>340</v>
          </cell>
          <cell r="C363" t="str">
            <v>20-12-2017</v>
          </cell>
          <cell r="D363" t="str">
            <v>4.05</v>
          </cell>
          <cell r="E363" t="str">
            <v>12</v>
          </cell>
          <cell r="F363">
            <v>17</v>
          </cell>
          <cell r="G363">
            <v>25</v>
          </cell>
          <cell r="H363" t="str">
            <v>PPh Pasal 4 (2)</v>
          </cell>
          <cell r="M363" t="str">
            <v>a</v>
          </cell>
          <cell r="N363" t="str">
            <v>17.25.PPh Pasal 4 (2)....</v>
          </cell>
          <cell r="O363" t="str">
            <v>PPh Pasal 4 (2)....</v>
          </cell>
          <cell r="P363" t="str">
            <v>Pajak - PPh Final Pasal 4 (2) - Belanja Sewa Gedung/Kantor/Tempat - Sewa Ruang Aula LEC Metro - Tanggal 04 Agustus 2017 - Kegiatan Pelantikan Pejabat Eselon</v>
          </cell>
          <cell r="Q363" t="str">
            <v>LS</v>
          </cell>
          <cell r="R363" t="str">
            <v>LS</v>
          </cell>
          <cell r="S363">
            <v>363636</v>
          </cell>
          <cell r="U363">
            <v>549149552</v>
          </cell>
        </row>
        <row r="364">
          <cell r="A364" t="str">
            <v>47PPN DN ....</v>
          </cell>
          <cell r="B364">
            <v>341</v>
          </cell>
          <cell r="C364" t="str">
            <v>20-12-2017</v>
          </cell>
          <cell r="D364" t="str">
            <v>4.05</v>
          </cell>
          <cell r="E364" t="str">
            <v>12</v>
          </cell>
          <cell r="F364">
            <v>17</v>
          </cell>
          <cell r="G364">
            <v>25</v>
          </cell>
          <cell r="H364" t="str">
            <v xml:space="preserve">PPN DN </v>
          </cell>
          <cell r="M364" t="str">
            <v>a</v>
          </cell>
          <cell r="N364" t="str">
            <v>17.25.PPN DN ....</v>
          </cell>
          <cell r="O364" t="str">
            <v>PPN DN ....</v>
          </cell>
          <cell r="P364" t="str">
            <v>Pajak - PPN DN - Belanja Sewa Gedung/Kantor/Tempat - Sewa Ruang Aula LEC Metro - Tanggal 04 Agustus 2017 - Kegiatan Pelantikan Pejabat Eselon</v>
          </cell>
          <cell r="Q364" t="str">
            <v>LS</v>
          </cell>
          <cell r="R364" t="str">
            <v>LS</v>
          </cell>
          <cell r="T364">
            <v>363636</v>
          </cell>
          <cell r="U364">
            <v>548785916</v>
          </cell>
        </row>
        <row r="365">
          <cell r="A365" t="str">
            <v>8PPh Pasal 4 (2)....</v>
          </cell>
          <cell r="B365">
            <v>342</v>
          </cell>
          <cell r="C365" t="str">
            <v>20-12-2017</v>
          </cell>
          <cell r="D365" t="str">
            <v>4.05</v>
          </cell>
          <cell r="E365" t="str">
            <v>12</v>
          </cell>
          <cell r="F365">
            <v>17</v>
          </cell>
          <cell r="G365">
            <v>25</v>
          </cell>
          <cell r="H365" t="str">
            <v>PPh Pasal 4 (2)</v>
          </cell>
          <cell r="M365" t="str">
            <v>a</v>
          </cell>
          <cell r="N365" t="str">
            <v>17.25.PPh Pasal 4 (2)....</v>
          </cell>
          <cell r="O365" t="str">
            <v>PPh Pasal 4 (2)....</v>
          </cell>
          <cell r="P365" t="str">
            <v>Pajak - PPh Final Pasal 4 (2) - Belanja Sewa Gedung/Kantor/Tempat - Sewa Ruang Aula LEC Metro - Tanggal 04 Agustus 2017 - Kegiatan Pelantikan Pejabat Eselon</v>
          </cell>
          <cell r="Q365" t="str">
            <v>LS</v>
          </cell>
          <cell r="R365" t="str">
            <v>LS</v>
          </cell>
          <cell r="T365">
            <v>363636</v>
          </cell>
          <cell r="U365">
            <v>548422280</v>
          </cell>
        </row>
        <row r="366">
          <cell r="A366" t="str">
            <v>37sp2d ls....</v>
          </cell>
          <cell r="B366">
            <v>343</v>
          </cell>
          <cell r="C366" t="str">
            <v>20-12-2017</v>
          </cell>
          <cell r="D366" t="str">
            <v>4.05</v>
          </cell>
          <cell r="E366" t="str">
            <v>12</v>
          </cell>
          <cell r="F366">
            <v>17</v>
          </cell>
          <cell r="G366" t="str">
            <v>60</v>
          </cell>
          <cell r="H366" t="str">
            <v>sp2d ls</v>
          </cell>
          <cell r="M366" t="str">
            <v>s</v>
          </cell>
          <cell r="N366" t="str">
            <v>17.60.sp2d ls....</v>
          </cell>
          <cell r="O366" t="str">
            <v>sp2d ls....</v>
          </cell>
          <cell r="P366" t="str">
            <v>Diterima SP2D Langsung Nomor : 900/4307/LS/B-4/2017 tanggal 20 Desember 2017 perihal Belanja Perjalanan Dinas Luar Daerah An. Bangun Aji Fadillah, S.IP., dkk ke IPDN Jatinangor Kegiatan Kerjasama Pendidikan IPDN</v>
          </cell>
          <cell r="Q366" t="str">
            <v>LS</v>
          </cell>
          <cell r="R366" t="str">
            <v>LS</v>
          </cell>
          <cell r="S366">
            <v>15007093</v>
          </cell>
          <cell r="U366">
            <v>563429373</v>
          </cell>
        </row>
        <row r="367">
          <cell r="A367" t="str">
            <v>65.2.2.15.02</v>
          </cell>
          <cell r="B367">
            <v>344</v>
          </cell>
          <cell r="C367" t="str">
            <v>20-12-2017</v>
          </cell>
          <cell r="D367" t="str">
            <v>4.05</v>
          </cell>
          <cell r="E367" t="str">
            <v>12</v>
          </cell>
          <cell r="F367">
            <v>17</v>
          </cell>
          <cell r="G367" t="str">
            <v>60</v>
          </cell>
          <cell r="H367" t="str">
            <v>5</v>
          </cell>
          <cell r="I367" t="str">
            <v>2</v>
          </cell>
          <cell r="J367" t="str">
            <v>2</v>
          </cell>
          <cell r="K367">
            <v>15</v>
          </cell>
          <cell r="L367" t="str">
            <v>02</v>
          </cell>
          <cell r="N367" t="str">
            <v>17.60.5.2.2.15.02</v>
          </cell>
          <cell r="O367" t="str">
            <v>5.2.2.15.02</v>
          </cell>
          <cell r="P367" t="str">
            <v>Belanja Perjalanan Dinas Luar Daerah - An. Bangun Aji Fadillah, S.IP. Dkk dalam rangka Konsultasi dan Koordinasi Rencana Kerjasama Pendidikan dan IPDN Pasca Pemaparan / Penjajakan oleh Pihak IPDN ke IPDN Jatinangor - Tanggal 17 s/d 19 Desember 2017 - Kegi</v>
          </cell>
          <cell r="Q367" t="str">
            <v>LS</v>
          </cell>
          <cell r="R367" t="str">
            <v>LS</v>
          </cell>
          <cell r="T367">
            <v>15007093</v>
          </cell>
          <cell r="U367">
            <v>548422280</v>
          </cell>
        </row>
        <row r="368">
          <cell r="A368" t="str">
            <v>38sp2d ls....</v>
          </cell>
          <cell r="B368">
            <v>345</v>
          </cell>
          <cell r="C368" t="str">
            <v>20-12-2017</v>
          </cell>
          <cell r="D368" t="str">
            <v>4.05</v>
          </cell>
          <cell r="E368" t="str">
            <v>12</v>
          </cell>
          <cell r="F368">
            <v>17</v>
          </cell>
          <cell r="G368">
            <v>38</v>
          </cell>
          <cell r="H368" t="str">
            <v>sp2d ls</v>
          </cell>
          <cell r="M368" t="str">
            <v>s</v>
          </cell>
          <cell r="N368" t="str">
            <v>17.38.sp2d ls....</v>
          </cell>
          <cell r="O368" t="str">
            <v>sp2d ls....</v>
          </cell>
          <cell r="P368" t="str">
            <v>Diterima SP2D Langsung Nomor : 900/4308/LS/B-4/2017 tanggal 20 Desember 2017 perihal Kegiatan Pengangkatan, Pemberhentian, dan Penyesuaian Jabatan Fungsional</v>
          </cell>
          <cell r="Q368" t="str">
            <v>LS</v>
          </cell>
          <cell r="R368" t="str">
            <v>LS</v>
          </cell>
          <cell r="S368">
            <v>33821878</v>
          </cell>
          <cell r="U368">
            <v>582244158</v>
          </cell>
        </row>
        <row r="369">
          <cell r="A369" t="str">
            <v>85.2.1.01.01</v>
          </cell>
          <cell r="B369">
            <v>346</v>
          </cell>
          <cell r="C369" t="str">
            <v>20-12-2017</v>
          </cell>
          <cell r="D369" t="str">
            <v>4.05</v>
          </cell>
          <cell r="E369" t="str">
            <v>12</v>
          </cell>
          <cell r="F369">
            <v>17</v>
          </cell>
          <cell r="G369">
            <v>38</v>
          </cell>
          <cell r="H369" t="str">
            <v>5</v>
          </cell>
          <cell r="I369" t="str">
            <v>2</v>
          </cell>
          <cell r="J369" t="str">
            <v>1</v>
          </cell>
          <cell r="K369" t="str">
            <v>01</v>
          </cell>
          <cell r="L369" t="str">
            <v>01</v>
          </cell>
          <cell r="N369" t="str">
            <v>17.38.5.2.1.01.01</v>
          </cell>
          <cell r="O369" t="str">
            <v>5.2.1.01.01</v>
          </cell>
          <cell r="P369" t="str">
            <v>Honorarium Panitia Pelaksana Kegiatan - Tim Panitia - Kegiatan Pengangkatan, Pemberhentian, dan Penyesuaian Jabatan</v>
          </cell>
          <cell r="Q369" t="str">
            <v>LS</v>
          </cell>
          <cell r="R369" t="str">
            <v>LS</v>
          </cell>
          <cell r="T369">
            <v>7890000</v>
          </cell>
          <cell r="U369">
            <v>574354158</v>
          </cell>
        </row>
        <row r="370">
          <cell r="A370" t="str">
            <v>47PPh Pasal 21 ....</v>
          </cell>
          <cell r="B370">
            <v>347</v>
          </cell>
          <cell r="C370" t="str">
            <v>20-12-2017</v>
          </cell>
          <cell r="D370" t="str">
            <v>4.05</v>
          </cell>
          <cell r="E370" t="str">
            <v>12</v>
          </cell>
          <cell r="F370">
            <v>17</v>
          </cell>
          <cell r="G370">
            <v>38</v>
          </cell>
          <cell r="H370" t="str">
            <v xml:space="preserve">PPh Pasal 21 </v>
          </cell>
          <cell r="M370" t="str">
            <v>a</v>
          </cell>
          <cell r="N370" t="str">
            <v>17.38.PPh Pasal 21 ....</v>
          </cell>
          <cell r="O370" t="str">
            <v>PPh Pasal 21 ....</v>
          </cell>
          <cell r="P370" t="str">
            <v>Pajak - PPh Pasal 21 - Honorarium Panitia Pelaksana Kegiatan - Tim Panitia - Kegiatan Pengangkatan, Pemberhentian, dan Penyesuaian Jabatan</v>
          </cell>
          <cell r="Q370" t="str">
            <v>LS</v>
          </cell>
          <cell r="R370" t="str">
            <v>LS</v>
          </cell>
          <cell r="S370">
            <v>756000</v>
          </cell>
          <cell r="U370">
            <v>575110158</v>
          </cell>
        </row>
        <row r="371">
          <cell r="A371" t="str">
            <v>48PPh Pasal 21 ....</v>
          </cell>
          <cell r="B371">
            <v>348</v>
          </cell>
          <cell r="C371" t="str">
            <v>20-12-2017</v>
          </cell>
          <cell r="D371" t="str">
            <v>4.05</v>
          </cell>
          <cell r="E371" t="str">
            <v>12</v>
          </cell>
          <cell r="F371">
            <v>17</v>
          </cell>
          <cell r="G371">
            <v>38</v>
          </cell>
          <cell r="H371" t="str">
            <v xml:space="preserve">PPh Pasal 21 </v>
          </cell>
          <cell r="M371" t="str">
            <v>a</v>
          </cell>
          <cell r="N371" t="str">
            <v>17.38.PPh Pasal 21 ....</v>
          </cell>
          <cell r="O371" t="str">
            <v>PPh Pasal 21 ....</v>
          </cell>
          <cell r="P371" t="str">
            <v>Pajak - PPh Pasal 21 - Honorarium Panitia Pelaksana Kegiatan - Tim Panitia - Kegiatan Pengangkatan, Pemberhentian, dan Penyesuaian Jabatan</v>
          </cell>
          <cell r="Q371" t="str">
            <v>LS</v>
          </cell>
          <cell r="R371" t="str">
            <v>LS</v>
          </cell>
          <cell r="T371">
            <v>756000</v>
          </cell>
          <cell r="U371">
            <v>574354158</v>
          </cell>
        </row>
        <row r="372">
          <cell r="A372" t="str">
            <v>65.2.1.03.01</v>
          </cell>
          <cell r="B372">
            <v>349</v>
          </cell>
          <cell r="C372" t="str">
            <v>20-12-2017</v>
          </cell>
          <cell r="D372" t="str">
            <v>4.05</v>
          </cell>
          <cell r="E372" t="str">
            <v>12</v>
          </cell>
          <cell r="F372">
            <v>17</v>
          </cell>
          <cell r="G372">
            <v>38</v>
          </cell>
          <cell r="H372" t="str">
            <v>5</v>
          </cell>
          <cell r="I372" t="str">
            <v>2</v>
          </cell>
          <cell r="J372" t="str">
            <v>1</v>
          </cell>
          <cell r="K372" t="str">
            <v>03</v>
          </cell>
          <cell r="L372" t="str">
            <v>01</v>
          </cell>
          <cell r="N372" t="str">
            <v>17.38.5.2.1.03.01</v>
          </cell>
          <cell r="O372" t="str">
            <v>5.2.1.03.01</v>
          </cell>
          <cell r="P372" t="str">
            <v>Uang Lembur PNS - An. Joko Eko Saputro, S.E. Dkk dalam rangka Penyusunan dan Pemprosesan Jabatan Fungsional -  Tanggal 01 s/d 04 Juli 2017 - Kegiatan Pengangkatan, Pemberhentian, dan Penyesuaian Jabatan</v>
          </cell>
          <cell r="Q372" t="str">
            <v>LS</v>
          </cell>
          <cell r="R372" t="str">
            <v>LS</v>
          </cell>
          <cell r="T372">
            <v>2688000</v>
          </cell>
          <cell r="U372">
            <v>571666158</v>
          </cell>
        </row>
        <row r="373">
          <cell r="A373" t="str">
            <v>49PPh Pasal 21 ....</v>
          </cell>
          <cell r="B373">
            <v>350</v>
          </cell>
          <cell r="C373" t="str">
            <v>20-12-2017</v>
          </cell>
          <cell r="D373" t="str">
            <v>4.05</v>
          </cell>
          <cell r="E373" t="str">
            <v>12</v>
          </cell>
          <cell r="F373">
            <v>17</v>
          </cell>
          <cell r="G373">
            <v>38</v>
          </cell>
          <cell r="H373" t="str">
            <v xml:space="preserve">PPh Pasal 21 </v>
          </cell>
          <cell r="M373" t="str">
            <v>a</v>
          </cell>
          <cell r="N373" t="str">
            <v>17.38.PPh Pasal 21 ....</v>
          </cell>
          <cell r="O373" t="str">
            <v>PPh Pasal 21 ....</v>
          </cell>
          <cell r="P373" t="str">
            <v>Pajak - PPh Pasal 21 - Uang Lembur PNS - An. Joko Eko Saputro, S.E. Dkk dalam rangka Penyusunan dan Pemprosesan Jabatan Fungsional -  Tanggal 01 s/d 04 Juli 2017 - Kegiatan Pengangkatan, Pemberhentian, dan Penyesuaian Jabatan</v>
          </cell>
          <cell r="Q373" t="str">
            <v>LS</v>
          </cell>
          <cell r="R373" t="str">
            <v>LS</v>
          </cell>
          <cell r="S373">
            <v>84000</v>
          </cell>
          <cell r="U373">
            <v>571750158</v>
          </cell>
        </row>
        <row r="374">
          <cell r="A374" t="str">
            <v>50PPh Pasal 21 ....</v>
          </cell>
          <cell r="B374">
            <v>351</v>
          </cell>
          <cell r="C374" t="str">
            <v>20-12-2017</v>
          </cell>
          <cell r="D374" t="str">
            <v>4.05</v>
          </cell>
          <cell r="E374" t="str">
            <v>12</v>
          </cell>
          <cell r="F374">
            <v>17</v>
          </cell>
          <cell r="G374">
            <v>38</v>
          </cell>
          <cell r="H374" t="str">
            <v xml:space="preserve">PPh Pasal 21 </v>
          </cell>
          <cell r="M374" t="str">
            <v>a</v>
          </cell>
          <cell r="N374" t="str">
            <v>17.38.PPh Pasal 21 ....</v>
          </cell>
          <cell r="O374" t="str">
            <v>PPh Pasal 21 ....</v>
          </cell>
          <cell r="P374" t="str">
            <v>Pajak - PPh Pasal 21 - Uang Lembur PNS - An. Joko Eko Saputro, S.E. Dkk dalam rangka Penyusunan dan Pemprosesan Jabatan Fungsional -  Tanggal 01 s/d 04 Juli 2017 - Kegiatan Pengangkatan, Pemberhentian, dan Penyesuaian Jabatan</v>
          </cell>
          <cell r="Q374" t="str">
            <v>LS</v>
          </cell>
          <cell r="R374" t="str">
            <v>LS</v>
          </cell>
          <cell r="T374">
            <v>84000</v>
          </cell>
          <cell r="U374">
            <v>571666158</v>
          </cell>
        </row>
        <row r="375">
          <cell r="A375" t="str">
            <v>75.2.1.03.01</v>
          </cell>
          <cell r="B375">
            <v>352</v>
          </cell>
          <cell r="C375" t="str">
            <v>20-12-2017</v>
          </cell>
          <cell r="D375" t="str">
            <v>4.05</v>
          </cell>
          <cell r="E375" t="str">
            <v>12</v>
          </cell>
          <cell r="F375">
            <v>17</v>
          </cell>
          <cell r="G375">
            <v>38</v>
          </cell>
          <cell r="H375" t="str">
            <v>5</v>
          </cell>
          <cell r="I375" t="str">
            <v>2</v>
          </cell>
          <cell r="J375" t="str">
            <v>1</v>
          </cell>
          <cell r="K375" t="str">
            <v>03</v>
          </cell>
          <cell r="L375" t="str">
            <v>01</v>
          </cell>
          <cell r="N375" t="str">
            <v>17.38.5.2.1.03.01</v>
          </cell>
          <cell r="O375" t="str">
            <v>5.2.1.03.01</v>
          </cell>
          <cell r="P375" t="str">
            <v>Uang Lembur PNS - An. Joko Eko Saputro, S.E. Dkk dalam rangka Penyusunan dan Pemprosesan Jabatan Fungsional -  Tanggal 21 s/d 23 Juli 2017 - Kegiatan Pengangkatan, Pemberhentian, dan Penyesuaian Jabatan</v>
          </cell>
          <cell r="Q375" t="str">
            <v>LS</v>
          </cell>
          <cell r="R375" t="str">
            <v>LS</v>
          </cell>
          <cell r="T375">
            <v>2034000</v>
          </cell>
          <cell r="U375">
            <v>569632158</v>
          </cell>
        </row>
        <row r="376">
          <cell r="A376" t="str">
            <v>51PPh Pasal 21 ....</v>
          </cell>
          <cell r="B376">
            <v>353</v>
          </cell>
          <cell r="C376" t="str">
            <v>20-12-2017</v>
          </cell>
          <cell r="D376" t="str">
            <v>4.05</v>
          </cell>
          <cell r="E376" t="str">
            <v>12</v>
          </cell>
          <cell r="F376">
            <v>17</v>
          </cell>
          <cell r="G376">
            <v>38</v>
          </cell>
          <cell r="H376" t="str">
            <v xml:space="preserve">PPh Pasal 21 </v>
          </cell>
          <cell r="M376" t="str">
            <v>a</v>
          </cell>
          <cell r="N376" t="str">
            <v>17.38.PPh Pasal 21 ....</v>
          </cell>
          <cell r="O376" t="str">
            <v>PPh Pasal 21 ....</v>
          </cell>
          <cell r="P376" t="str">
            <v>Pajak - PPh Pasal 21 - Uang Lembur PNS - An. Joko Eko Saputro, S.E. Dkk dalam rangka Penyusunan dan Pemprosesan Jabatan Fungsional -  Tanggal 21 s/d 23 Juli 2017 - Kegiatan Pengangkatan, Pemberhentian, dan Penyesuaian Jabatan</v>
          </cell>
          <cell r="Q376" t="str">
            <v>LS</v>
          </cell>
          <cell r="R376" t="str">
            <v>LS</v>
          </cell>
          <cell r="S376">
            <v>69300</v>
          </cell>
          <cell r="U376">
            <v>569701458</v>
          </cell>
        </row>
        <row r="377">
          <cell r="A377" t="str">
            <v>52PPh Pasal 21 ....</v>
          </cell>
          <cell r="B377">
            <v>354</v>
          </cell>
          <cell r="C377" t="str">
            <v>20-12-2017</v>
          </cell>
          <cell r="D377" t="str">
            <v>4.05</v>
          </cell>
          <cell r="E377" t="str">
            <v>12</v>
          </cell>
          <cell r="F377">
            <v>17</v>
          </cell>
          <cell r="G377">
            <v>38</v>
          </cell>
          <cell r="H377" t="str">
            <v xml:space="preserve">PPh Pasal 21 </v>
          </cell>
          <cell r="M377" t="str">
            <v>a</v>
          </cell>
          <cell r="N377" t="str">
            <v>17.38.PPh Pasal 21 ....</v>
          </cell>
          <cell r="O377" t="str">
            <v>PPh Pasal 21 ....</v>
          </cell>
          <cell r="P377" t="str">
            <v>Pajak - PPh Pasal 21 - Uang Lembur PNS - An. Joko Eko Saputro, S.E. Dkk dalam rangka Penyusunan dan Pemprosesan Jabatan Fungsional -  Tanggal 21 s/d 23 Juli 2017 - Kegiatan Pengangkatan, Pemberhentian, dan Penyesuaian Jabatan</v>
          </cell>
          <cell r="Q377" t="str">
            <v>LS</v>
          </cell>
          <cell r="R377" t="str">
            <v>LS</v>
          </cell>
          <cell r="T377">
            <v>69300</v>
          </cell>
          <cell r="U377">
            <v>569632158</v>
          </cell>
        </row>
        <row r="378">
          <cell r="A378" t="str">
            <v>25.2.2.01.01</v>
          </cell>
          <cell r="B378">
            <v>355</v>
          </cell>
          <cell r="C378" t="str">
            <v>20-12-2017</v>
          </cell>
          <cell r="D378" t="str">
            <v>4.05</v>
          </cell>
          <cell r="E378" t="str">
            <v>12</v>
          </cell>
          <cell r="F378">
            <v>17</v>
          </cell>
          <cell r="G378">
            <v>38</v>
          </cell>
          <cell r="H378" t="str">
            <v>5</v>
          </cell>
          <cell r="I378" t="str">
            <v>2</v>
          </cell>
          <cell r="J378">
            <v>2</v>
          </cell>
          <cell r="K378" t="str">
            <v>01</v>
          </cell>
          <cell r="L378" t="str">
            <v>01</v>
          </cell>
          <cell r="N378" t="str">
            <v>17.38.5.2.2.01.01</v>
          </cell>
          <cell r="O378" t="str">
            <v>5.2.2.01.01</v>
          </cell>
          <cell r="P378" t="str">
            <v>Belanja Alal Tulis Kantor - Bulan September 2017 - Kegiatan Pengangkatan, Pemberhentian, dan Penyesuaian Jabatan</v>
          </cell>
          <cell r="Q378" t="str">
            <v>LS</v>
          </cell>
          <cell r="R378" t="str">
            <v>LS</v>
          </cell>
          <cell r="T378">
            <v>987900</v>
          </cell>
          <cell r="U378">
            <v>568644258</v>
          </cell>
        </row>
        <row r="379">
          <cell r="A379" t="str">
            <v>35.2.2.01.01</v>
          </cell>
          <cell r="B379">
            <v>356</v>
          </cell>
          <cell r="C379" t="str">
            <v>20-12-2017</v>
          </cell>
          <cell r="D379" t="str">
            <v>4.05</v>
          </cell>
          <cell r="E379" t="str">
            <v>12</v>
          </cell>
          <cell r="F379">
            <v>17</v>
          </cell>
          <cell r="G379">
            <v>38</v>
          </cell>
          <cell r="H379" t="str">
            <v>5</v>
          </cell>
          <cell r="I379" t="str">
            <v>2</v>
          </cell>
          <cell r="J379">
            <v>2</v>
          </cell>
          <cell r="K379" t="str">
            <v>01</v>
          </cell>
          <cell r="L379" t="str">
            <v>01</v>
          </cell>
          <cell r="N379" t="str">
            <v>17.38.5.2.2.01.01</v>
          </cell>
          <cell r="O379" t="str">
            <v>5.2.2.01.01</v>
          </cell>
          <cell r="P379" t="str">
            <v>Belanja Alal Tulis Kantor - Bulan November 2017 - Kegiatan Pengangkatan, Pemberhentian, dan Penyesuaian Jabatan</v>
          </cell>
          <cell r="Q379" t="str">
            <v>LS</v>
          </cell>
          <cell r="R379" t="str">
            <v>LS</v>
          </cell>
          <cell r="T379">
            <v>926650</v>
          </cell>
          <cell r="U379">
            <v>567717608</v>
          </cell>
        </row>
        <row r="380">
          <cell r="A380" t="str">
            <v>25.2.2.06.02</v>
          </cell>
          <cell r="B380">
            <v>357</v>
          </cell>
          <cell r="C380" t="str">
            <v>20-12-2017</v>
          </cell>
          <cell r="D380" t="str">
            <v>4.05</v>
          </cell>
          <cell r="E380" t="str">
            <v>12</v>
          </cell>
          <cell r="F380">
            <v>17</v>
          </cell>
          <cell r="G380">
            <v>38</v>
          </cell>
          <cell r="H380" t="str">
            <v>5</v>
          </cell>
          <cell r="I380" t="str">
            <v>2</v>
          </cell>
          <cell r="J380">
            <v>2</v>
          </cell>
          <cell r="K380" t="str">
            <v>06</v>
          </cell>
          <cell r="L380" t="str">
            <v>02</v>
          </cell>
          <cell r="N380" t="str">
            <v>17.38.5.2.2.06.02</v>
          </cell>
          <cell r="O380" t="str">
            <v>5.2.2.06.02</v>
          </cell>
          <cell r="P380" t="str">
            <v>Belanja Penggandaan - Foto Copy - Bulan September 2017 - Kegiatan Pengangkatan Pemberhentian dan Penyesuaian Dalam Jabatan</v>
          </cell>
          <cell r="Q380" t="str">
            <v>LS</v>
          </cell>
          <cell r="R380" t="str">
            <v>LS</v>
          </cell>
          <cell r="T380">
            <v>264200</v>
          </cell>
          <cell r="U380">
            <v>567453408</v>
          </cell>
        </row>
        <row r="381">
          <cell r="A381" t="str">
            <v>75.2.2.15.02</v>
          </cell>
          <cell r="B381">
            <v>358</v>
          </cell>
          <cell r="C381" t="str">
            <v>20-12-2017</v>
          </cell>
          <cell r="D381" t="str">
            <v>4.05</v>
          </cell>
          <cell r="E381" t="str">
            <v>12</v>
          </cell>
          <cell r="F381">
            <v>17</v>
          </cell>
          <cell r="G381">
            <v>38</v>
          </cell>
          <cell r="H381" t="str">
            <v>5</v>
          </cell>
          <cell r="I381" t="str">
            <v>2</v>
          </cell>
          <cell r="J381">
            <v>2</v>
          </cell>
          <cell r="K381">
            <v>15</v>
          </cell>
          <cell r="L381" t="str">
            <v>02</v>
          </cell>
          <cell r="N381" t="str">
            <v>17.38.5.2.2.15.02</v>
          </cell>
          <cell r="O381" t="str">
            <v>5.2.2.15.02</v>
          </cell>
          <cell r="P381" t="str">
            <v xml:space="preserve">Belanja Perjalanan Dinas Luar Daerah - An. Andre Budianto, S.STP., M.M. Dkk dalarm rangka Koordinasi, Konsultasi, dan Penyampaian Usul Penyesuaian (Inpassing) PNS ke dalam Jabatan Fungsional Rumput Pertainan ke Kementrian Pertanian RI - Tanggal 17 s/d 19 </v>
          </cell>
          <cell r="Q381" t="str">
            <v>LS</v>
          </cell>
          <cell r="R381" t="str">
            <v>LS</v>
          </cell>
          <cell r="T381">
            <v>9631128</v>
          </cell>
          <cell r="U381">
            <v>557822280</v>
          </cell>
        </row>
        <row r="382">
          <cell r="A382" t="str">
            <v>85.2.2.15.02</v>
          </cell>
          <cell r="B382">
            <v>359</v>
          </cell>
          <cell r="C382" t="str">
            <v>20-12-2017</v>
          </cell>
          <cell r="D382" t="str">
            <v>4.05</v>
          </cell>
          <cell r="E382" t="str">
            <v>12</v>
          </cell>
          <cell r="F382">
            <v>17</v>
          </cell>
          <cell r="G382">
            <v>38</v>
          </cell>
          <cell r="H382" t="str">
            <v>5</v>
          </cell>
          <cell r="I382" t="str">
            <v>2</v>
          </cell>
          <cell r="J382">
            <v>2</v>
          </cell>
          <cell r="K382">
            <v>15</v>
          </cell>
          <cell r="L382" t="str">
            <v>02</v>
          </cell>
          <cell r="N382" t="str">
            <v>17.38.5.2.2.15.02</v>
          </cell>
          <cell r="O382" t="str">
            <v>5.2.2.15.02</v>
          </cell>
          <cell r="P382" t="str">
            <v>Belanja Perjalanan Dinas Luar Daerah - An. Indra Budhi Wahyudi, S.E. Dkk dalarm rangka Koordinasi dan Konsultasi serta Pengurusan Kenaikan Jenjang Jabatan Fungsional Penyuluh Pertanian Madya menjadi Penyuluh Pertanian Utama ke Sekretariat Negara Jakarta d</v>
          </cell>
          <cell r="Q382" t="str">
            <v>LS</v>
          </cell>
          <cell r="R382" t="str">
            <v>LS</v>
          </cell>
          <cell r="T382">
            <v>9400000</v>
          </cell>
          <cell r="U382">
            <v>548422280</v>
          </cell>
        </row>
        <row r="383">
          <cell r="A383" t="str">
            <v>65.2.1.01.03</v>
          </cell>
          <cell r="B383">
            <v>360</v>
          </cell>
          <cell r="C383" t="str">
            <v>20-12-2017</v>
          </cell>
          <cell r="D383" t="str">
            <v>4.05</v>
          </cell>
          <cell r="E383" t="str">
            <v>12</v>
          </cell>
          <cell r="F383" t="str">
            <v>01</v>
          </cell>
          <cell r="G383" t="str">
            <v>07</v>
          </cell>
          <cell r="H383" t="str">
            <v>5</v>
          </cell>
          <cell r="I383" t="str">
            <v>2</v>
          </cell>
          <cell r="J383" t="str">
            <v>1</v>
          </cell>
          <cell r="K383" t="str">
            <v>01</v>
          </cell>
          <cell r="L383" t="str">
            <v>03</v>
          </cell>
          <cell r="N383" t="str">
            <v>01.07.5.2.1.01.03</v>
          </cell>
          <cell r="O383" t="str">
            <v>5.2.1.01.03</v>
          </cell>
          <cell r="P383" t="str">
            <v>Honorarium Pelaksana Kegiatan - Penyimpan dan Pengurus Barang - Bulan November 2017  - Kegiatan Penyediaan Jasa Administrasi Keuangan</v>
          </cell>
          <cell r="Q383" t="str">
            <v>UP/GU/TU</v>
          </cell>
          <cell r="R383" t="str">
            <v>GU</v>
          </cell>
          <cell r="T383">
            <v>450000</v>
          </cell>
          <cell r="U383">
            <v>547972280</v>
          </cell>
        </row>
        <row r="384">
          <cell r="A384" t="str">
            <v>31PPh Pasal 21....</v>
          </cell>
          <cell r="B384">
            <v>361</v>
          </cell>
          <cell r="C384" t="str">
            <v>20-12-2017</v>
          </cell>
          <cell r="D384" t="str">
            <v>4.05</v>
          </cell>
          <cell r="E384" t="str">
            <v>12</v>
          </cell>
          <cell r="F384" t="str">
            <v>01</v>
          </cell>
          <cell r="G384" t="str">
            <v>07</v>
          </cell>
          <cell r="H384" t="str">
            <v>PPh Pasal 21</v>
          </cell>
          <cell r="M384" t="str">
            <v>a</v>
          </cell>
          <cell r="N384" t="str">
            <v>01.07.PPh Pasal 21....</v>
          </cell>
          <cell r="O384" t="str">
            <v>PPh Pasal 21....</v>
          </cell>
          <cell r="P384" t="str">
            <v>Pajak - PPh Pasal 21 - Honorarium Pelaksana Kegiatan - Penyimpan dan Pengurus Barang - Bulan November 2017  - Kegiatan Penyediaan Jasa Administrasi Keuangan</v>
          </cell>
          <cell r="Q384" t="str">
            <v>UP/GU/TU</v>
          </cell>
          <cell r="R384" t="str">
            <v>GU</v>
          </cell>
          <cell r="S384">
            <v>22500</v>
          </cell>
          <cell r="U384">
            <v>547994780</v>
          </cell>
        </row>
        <row r="385">
          <cell r="A385" t="str">
            <v>32PPh Pasal 21....</v>
          </cell>
          <cell r="B385">
            <v>362</v>
          </cell>
          <cell r="C385" t="str">
            <v>20-12-2017</v>
          </cell>
          <cell r="D385" t="str">
            <v>4.05</v>
          </cell>
          <cell r="E385" t="str">
            <v>12</v>
          </cell>
          <cell r="F385" t="str">
            <v>01</v>
          </cell>
          <cell r="G385" t="str">
            <v>07</v>
          </cell>
          <cell r="H385" t="str">
            <v>PPh Pasal 21</v>
          </cell>
          <cell r="M385" t="str">
            <v>a</v>
          </cell>
          <cell r="N385" t="str">
            <v>01.07.PPh Pasal 21....</v>
          </cell>
          <cell r="O385" t="str">
            <v>PPh Pasal 21....</v>
          </cell>
          <cell r="P385" t="str">
            <v>Pajak - PPh Pasal 21 - Honorarium Pelaksana Kegiatan - Penyimpan dan Pengurus Barang - Bulan November 2017  - Kegiatan Penyediaan Jasa Administrasi Keuangan</v>
          </cell>
          <cell r="Q385" t="str">
            <v>UP/GU/TU</v>
          </cell>
          <cell r="R385" t="str">
            <v>GU</v>
          </cell>
          <cell r="T385">
            <v>22500</v>
          </cell>
          <cell r="U385">
            <v>547972280</v>
          </cell>
        </row>
        <row r="386">
          <cell r="A386" t="str">
            <v>75.2.1.01.03</v>
          </cell>
          <cell r="B386">
            <v>363</v>
          </cell>
          <cell r="C386" t="str">
            <v>20-12-2017</v>
          </cell>
          <cell r="D386" t="str">
            <v>4.05</v>
          </cell>
          <cell r="E386" t="str">
            <v>12</v>
          </cell>
          <cell r="F386" t="str">
            <v>01</v>
          </cell>
          <cell r="G386" t="str">
            <v>07</v>
          </cell>
          <cell r="H386" t="str">
            <v>5</v>
          </cell>
          <cell r="I386" t="str">
            <v>2</v>
          </cell>
          <cell r="J386" t="str">
            <v>1</v>
          </cell>
          <cell r="K386" t="str">
            <v>01</v>
          </cell>
          <cell r="L386" t="str">
            <v>03</v>
          </cell>
          <cell r="N386" t="str">
            <v>01.07.5.2.1.01.03</v>
          </cell>
          <cell r="O386" t="str">
            <v>5.2.1.01.03</v>
          </cell>
          <cell r="P386" t="str">
            <v>Honorarium Pelaksana Kegiatan - Pengelola Administrasi Keuangan - Bulan November 2017  - Kegiatan Penyediaan Jasa Administrasi Keuangan</v>
          </cell>
          <cell r="Q386" t="str">
            <v>UP/GU/TU</v>
          </cell>
          <cell r="R386" t="str">
            <v>GU</v>
          </cell>
          <cell r="T386">
            <v>1725000</v>
          </cell>
          <cell r="U386">
            <v>546247280</v>
          </cell>
        </row>
        <row r="387">
          <cell r="A387" t="str">
            <v>33PPh Pasal 21....</v>
          </cell>
          <cell r="B387">
            <v>364</v>
          </cell>
          <cell r="C387" t="str">
            <v>20-12-2017</v>
          </cell>
          <cell r="D387" t="str">
            <v>4.05</v>
          </cell>
          <cell r="E387" t="str">
            <v>12</v>
          </cell>
          <cell r="F387" t="str">
            <v>01</v>
          </cell>
          <cell r="G387" t="str">
            <v>07</v>
          </cell>
          <cell r="H387" t="str">
            <v>PPh Pasal 21</v>
          </cell>
          <cell r="M387" t="str">
            <v>a</v>
          </cell>
          <cell r="N387" t="str">
            <v>01.07.PPh Pasal 21....</v>
          </cell>
          <cell r="O387" t="str">
            <v>PPh Pasal 21....</v>
          </cell>
          <cell r="P387" t="str">
            <v>Pajak - PPh Pasal 21 - Honorarium Pelaksana Kegiatan - Pengelola Administrasi Keuangan - Bulan November 2017  - Kegiatan Penyediaan Jasa Administrasi Keuangan</v>
          </cell>
          <cell r="Q387" t="str">
            <v>UP/GU/TU</v>
          </cell>
          <cell r="R387" t="str">
            <v>GU</v>
          </cell>
          <cell r="S387">
            <v>63750</v>
          </cell>
          <cell r="U387">
            <v>546311030</v>
          </cell>
        </row>
        <row r="388">
          <cell r="A388" t="str">
            <v>34PPh Pasal 21....</v>
          </cell>
          <cell r="B388">
            <v>365</v>
          </cell>
          <cell r="C388" t="str">
            <v>20-12-2017</v>
          </cell>
          <cell r="D388" t="str">
            <v>4.05</v>
          </cell>
          <cell r="E388" t="str">
            <v>12</v>
          </cell>
          <cell r="F388" t="str">
            <v>01</v>
          </cell>
          <cell r="G388" t="str">
            <v>07</v>
          </cell>
          <cell r="H388" t="str">
            <v>PPh Pasal 21</v>
          </cell>
          <cell r="M388" t="str">
            <v>a</v>
          </cell>
          <cell r="N388" t="str">
            <v>01.07.PPh Pasal 21....</v>
          </cell>
          <cell r="O388" t="str">
            <v>PPh Pasal 21....</v>
          </cell>
          <cell r="P388" t="str">
            <v>Pajak - PPh Pasal 21 - Honorarium Pelaksana Kegiatan - Pengelola Administrasi Keuangan - Bulan November 2017  - Kegiatan Penyediaan Jasa Administrasi Keuangan</v>
          </cell>
          <cell r="Q388" t="str">
            <v>UP/GU/TU</v>
          </cell>
          <cell r="R388" t="str">
            <v>GU</v>
          </cell>
          <cell r="T388">
            <v>63750</v>
          </cell>
          <cell r="U388">
            <v>546247280</v>
          </cell>
        </row>
        <row r="389">
          <cell r="A389" t="str">
            <v>85.2.1.01.03</v>
          </cell>
          <cell r="B389">
            <v>366</v>
          </cell>
          <cell r="C389" t="str">
            <v>20-12-2017</v>
          </cell>
          <cell r="D389" t="str">
            <v>4.05</v>
          </cell>
          <cell r="E389" t="str">
            <v>12</v>
          </cell>
          <cell r="F389" t="str">
            <v>01</v>
          </cell>
          <cell r="G389" t="str">
            <v>07</v>
          </cell>
          <cell r="H389" t="str">
            <v>5</v>
          </cell>
          <cell r="I389" t="str">
            <v>2</v>
          </cell>
          <cell r="J389" t="str">
            <v>1</v>
          </cell>
          <cell r="K389" t="str">
            <v>01</v>
          </cell>
          <cell r="L389" t="str">
            <v>03</v>
          </cell>
          <cell r="N389" t="str">
            <v>01.07.5.2.1.01.03</v>
          </cell>
          <cell r="O389" t="str">
            <v>5.2.1.01.03</v>
          </cell>
          <cell r="P389" t="str">
            <v>Honorarium Pelaksana Kegiatan - Penerima Hasil Pekerjaan - Bulan November 2017  - Kegiatan Penyediaan Jasa Administrasi Keuangan</v>
          </cell>
          <cell r="Q389" t="str">
            <v>UP/GU/TU</v>
          </cell>
          <cell r="R389" t="str">
            <v>GU</v>
          </cell>
          <cell r="T389">
            <v>500000</v>
          </cell>
          <cell r="U389">
            <v>545747280</v>
          </cell>
        </row>
        <row r="390">
          <cell r="A390" t="str">
            <v>35PPh Pasal 21....</v>
          </cell>
          <cell r="B390">
            <v>367</v>
          </cell>
          <cell r="C390" t="str">
            <v>20-12-2017</v>
          </cell>
          <cell r="D390" t="str">
            <v>4.05</v>
          </cell>
          <cell r="E390" t="str">
            <v>12</v>
          </cell>
          <cell r="F390" t="str">
            <v>01</v>
          </cell>
          <cell r="G390" t="str">
            <v>07</v>
          </cell>
          <cell r="H390" t="str">
            <v>PPh Pasal 21</v>
          </cell>
          <cell r="M390" t="str">
            <v>a</v>
          </cell>
          <cell r="N390" t="str">
            <v>01.07.PPh Pasal 21....</v>
          </cell>
          <cell r="O390" t="str">
            <v>PPh Pasal 21....</v>
          </cell>
          <cell r="P390" t="str">
            <v>Pajak - PPh Pasal 21 - Honorarium Pelaksana Kegiatan - Penerima Hasil Pekerjaan - Bulan November 2017  - Kegiatan Penyediaan Jasa Administrasi Keuangan</v>
          </cell>
          <cell r="Q390" t="str">
            <v>UP/GU/TU</v>
          </cell>
          <cell r="R390" t="str">
            <v>GU</v>
          </cell>
          <cell r="S390">
            <v>17500</v>
          </cell>
          <cell r="U390">
            <v>545764780</v>
          </cell>
        </row>
        <row r="391">
          <cell r="A391" t="str">
            <v>36PPh Pasal 21....</v>
          </cell>
          <cell r="B391">
            <v>368</v>
          </cell>
          <cell r="C391" t="str">
            <v>20-12-2017</v>
          </cell>
          <cell r="D391" t="str">
            <v>4.05</v>
          </cell>
          <cell r="E391" t="str">
            <v>12</v>
          </cell>
          <cell r="F391" t="str">
            <v>01</v>
          </cell>
          <cell r="G391" t="str">
            <v>07</v>
          </cell>
          <cell r="H391" t="str">
            <v>PPh Pasal 21</v>
          </cell>
          <cell r="M391" t="str">
            <v>a</v>
          </cell>
          <cell r="N391" t="str">
            <v>01.07.PPh Pasal 21....</v>
          </cell>
          <cell r="O391" t="str">
            <v>PPh Pasal 21....</v>
          </cell>
          <cell r="P391" t="str">
            <v>Pajak - PPh Pasal 21 - Honorarium Pelaksana Kegiatan - Penerima Hasil Pekerjaan - Bulan November 2017  - Kegiatan Penyediaan Jasa Administrasi Keuangan</v>
          </cell>
          <cell r="Q391" t="str">
            <v>UP/GU/TU</v>
          </cell>
          <cell r="R391" t="str">
            <v>GU</v>
          </cell>
          <cell r="T391">
            <v>17500</v>
          </cell>
          <cell r="U391">
            <v>545747280</v>
          </cell>
        </row>
        <row r="392">
          <cell r="A392" t="str">
            <v>95.2.1.01.03</v>
          </cell>
          <cell r="B392">
            <v>369</v>
          </cell>
          <cell r="C392" t="str">
            <v>20-12-2017</v>
          </cell>
          <cell r="D392" t="str">
            <v>4.05</v>
          </cell>
          <cell r="E392" t="str">
            <v>12</v>
          </cell>
          <cell r="F392" t="str">
            <v>01</v>
          </cell>
          <cell r="G392" t="str">
            <v>07</v>
          </cell>
          <cell r="H392" t="str">
            <v>5</v>
          </cell>
          <cell r="I392" t="str">
            <v>2</v>
          </cell>
          <cell r="J392" t="str">
            <v>1</v>
          </cell>
          <cell r="K392" t="str">
            <v>01</v>
          </cell>
          <cell r="L392" t="str">
            <v>03</v>
          </cell>
          <cell r="N392" t="str">
            <v>01.07.5.2.1.01.03</v>
          </cell>
          <cell r="O392" t="str">
            <v>5.2.1.01.03</v>
          </cell>
          <cell r="P392" t="str">
            <v>Honorarium Pelaksana Kegiatan - PPK dan Pejabat Pengadaan - Bulan November 2017  - Kegiatan Penyediaan Jasa Administrasi Keuangan</v>
          </cell>
          <cell r="Q392" t="str">
            <v>UP/GU/TU</v>
          </cell>
          <cell r="R392" t="str">
            <v>GU</v>
          </cell>
          <cell r="T392">
            <v>300000</v>
          </cell>
          <cell r="U392">
            <v>545447280</v>
          </cell>
        </row>
        <row r="393">
          <cell r="A393" t="str">
            <v>37PPh Pasal 21....</v>
          </cell>
          <cell r="B393">
            <v>370</v>
          </cell>
          <cell r="C393" t="str">
            <v>20-12-2017</v>
          </cell>
          <cell r="D393" t="str">
            <v>4.05</v>
          </cell>
          <cell r="E393" t="str">
            <v>12</v>
          </cell>
          <cell r="F393" t="str">
            <v>01</v>
          </cell>
          <cell r="G393" t="str">
            <v>07</v>
          </cell>
          <cell r="H393" t="str">
            <v>PPh Pasal 21</v>
          </cell>
          <cell r="M393" t="str">
            <v>a</v>
          </cell>
          <cell r="N393" t="str">
            <v>01.07.PPh Pasal 21....</v>
          </cell>
          <cell r="O393" t="str">
            <v>PPh Pasal 21....</v>
          </cell>
          <cell r="P393" t="str">
            <v>Pajak - PPh Pasal 21 - Honorarium Pelaksana Kegiatan - PPK dan Pejabat Pengadaan - Bulan November 2017  - Kegiatan Penyediaan Jasa Administrasi Keuangan</v>
          </cell>
          <cell r="Q393" t="str">
            <v>UP/GU/TU</v>
          </cell>
          <cell r="R393" t="str">
            <v>GU</v>
          </cell>
          <cell r="S393">
            <v>15000</v>
          </cell>
          <cell r="U393">
            <v>545462280</v>
          </cell>
        </row>
        <row r="394">
          <cell r="A394" t="str">
            <v>38PPh Pasal 21....</v>
          </cell>
          <cell r="B394">
            <v>371</v>
          </cell>
          <cell r="C394" t="str">
            <v>20-12-2017</v>
          </cell>
          <cell r="D394" t="str">
            <v>4.05</v>
          </cell>
          <cell r="E394" t="str">
            <v>12</v>
          </cell>
          <cell r="F394" t="str">
            <v>01</v>
          </cell>
          <cell r="G394" t="str">
            <v>07</v>
          </cell>
          <cell r="H394" t="str">
            <v>PPh Pasal 21</v>
          </cell>
          <cell r="M394" t="str">
            <v>a</v>
          </cell>
          <cell r="N394" t="str">
            <v>01.07.PPh Pasal 21....</v>
          </cell>
          <cell r="O394" t="str">
            <v>PPh Pasal 21....</v>
          </cell>
          <cell r="P394" t="str">
            <v>Pajak - PPh Pasal 21 - Honorarium Pelaksana Kegiatan - PPK dan Pejabat Pengadaan - Bulan November 2017  - Kegiatan Penyediaan Jasa Administrasi Keuangan</v>
          </cell>
          <cell r="Q394" t="str">
            <v>UP/GU/TU</v>
          </cell>
          <cell r="R394" t="str">
            <v>GU</v>
          </cell>
          <cell r="T394">
            <v>15000</v>
          </cell>
          <cell r="U394">
            <v>545447280</v>
          </cell>
        </row>
        <row r="395">
          <cell r="A395" t="str">
            <v>105.2.1.01.03</v>
          </cell>
          <cell r="B395">
            <v>372</v>
          </cell>
          <cell r="C395" t="str">
            <v>20-12-2017</v>
          </cell>
          <cell r="D395" t="str">
            <v>4.05</v>
          </cell>
          <cell r="E395" t="str">
            <v>12</v>
          </cell>
          <cell r="F395" t="str">
            <v>01</v>
          </cell>
          <cell r="G395" t="str">
            <v>07</v>
          </cell>
          <cell r="H395" t="str">
            <v>5</v>
          </cell>
          <cell r="I395" t="str">
            <v>2</v>
          </cell>
          <cell r="J395" t="str">
            <v>1</v>
          </cell>
          <cell r="K395" t="str">
            <v>01</v>
          </cell>
          <cell r="L395" t="str">
            <v>03</v>
          </cell>
          <cell r="N395" t="str">
            <v>01.07.5.2.1.01.03</v>
          </cell>
          <cell r="O395" t="str">
            <v>5.2.1.01.03</v>
          </cell>
          <cell r="P395" t="str">
            <v>Honorarium Pelaksana Kegiatan - Operator SIMDA - Bulan November 2017  - Kegiatan Penyediaan Jasa Administrasi Keuangan</v>
          </cell>
          <cell r="Q395" t="str">
            <v>UP/GU/TU</v>
          </cell>
          <cell r="R395" t="str">
            <v>GU</v>
          </cell>
          <cell r="T395">
            <v>1000000</v>
          </cell>
          <cell r="U395">
            <v>544447280</v>
          </cell>
        </row>
        <row r="396">
          <cell r="A396" t="str">
            <v>39PPh Pasal 21....</v>
          </cell>
          <cell r="B396">
            <v>373</v>
          </cell>
          <cell r="C396" t="str">
            <v>20-12-2017</v>
          </cell>
          <cell r="D396" t="str">
            <v>4.05</v>
          </cell>
          <cell r="E396" t="str">
            <v>12</v>
          </cell>
          <cell r="F396" t="str">
            <v>01</v>
          </cell>
          <cell r="G396" t="str">
            <v>07</v>
          </cell>
          <cell r="H396" t="str">
            <v>PPh Pasal 21</v>
          </cell>
          <cell r="M396" t="str">
            <v>a</v>
          </cell>
          <cell r="N396" t="str">
            <v>01.07.PPh Pasal 21....</v>
          </cell>
          <cell r="O396" t="str">
            <v>PPh Pasal 21....</v>
          </cell>
          <cell r="P396" t="str">
            <v>Pajak - PPh Pasal 21 - Honorarium Pelaksana Kegiatan - Operator SIMDA - Bulan November 2017  - Kegiatan Penyediaan Jasa Administrasi Keuangan</v>
          </cell>
          <cell r="Q396" t="str">
            <v>UP/GU/TU</v>
          </cell>
          <cell r="R396" t="str">
            <v>GU</v>
          </cell>
          <cell r="S396">
            <v>50000</v>
          </cell>
          <cell r="U396">
            <v>544497280</v>
          </cell>
        </row>
        <row r="397">
          <cell r="A397" t="str">
            <v>40PPh Pasal 21....</v>
          </cell>
          <cell r="B397">
            <v>374</v>
          </cell>
          <cell r="C397" t="str">
            <v>20-12-2017</v>
          </cell>
          <cell r="D397" t="str">
            <v>4.05</v>
          </cell>
          <cell r="E397" t="str">
            <v>12</v>
          </cell>
          <cell r="F397" t="str">
            <v>01</v>
          </cell>
          <cell r="G397" t="str">
            <v>07</v>
          </cell>
          <cell r="H397" t="str">
            <v>PPh Pasal 21</v>
          </cell>
          <cell r="M397" t="str">
            <v>a</v>
          </cell>
          <cell r="N397" t="str">
            <v>01.07.PPh Pasal 21....</v>
          </cell>
          <cell r="O397" t="str">
            <v>PPh Pasal 21....</v>
          </cell>
          <cell r="P397" t="str">
            <v>Pajak - PPh Pasal 21 - Honorarium Pelaksana Kegiatan - Operator SIMDA - Bulan November 2017  - Kegiatan Penyediaan Jasa Administrasi Keuangan</v>
          </cell>
          <cell r="Q397" t="str">
            <v>UP/GU/TU</v>
          </cell>
          <cell r="R397" t="str">
            <v>GU</v>
          </cell>
          <cell r="T397">
            <v>50000</v>
          </cell>
          <cell r="U397">
            <v>544447280</v>
          </cell>
        </row>
        <row r="398">
          <cell r="A398" t="str">
            <v>15.2.2.15.01</v>
          </cell>
          <cell r="B398">
            <v>375</v>
          </cell>
          <cell r="C398" t="str">
            <v>20-12-2017</v>
          </cell>
          <cell r="D398" t="str">
            <v>4.05</v>
          </cell>
          <cell r="E398" t="str">
            <v>12</v>
          </cell>
          <cell r="F398" t="str">
            <v>01</v>
          </cell>
          <cell r="G398" t="str">
            <v>18</v>
          </cell>
          <cell r="H398" t="str">
            <v>5</v>
          </cell>
          <cell r="I398" t="str">
            <v>2</v>
          </cell>
          <cell r="J398" t="str">
            <v>2</v>
          </cell>
          <cell r="K398" t="str">
            <v>15</v>
          </cell>
          <cell r="L398" t="str">
            <v>01</v>
          </cell>
          <cell r="N398" t="str">
            <v>01.18.5.2.2.15.01</v>
          </cell>
          <cell r="O398" t="str">
            <v>5.2.2.15.01</v>
          </cell>
          <cell r="P398" t="str">
            <v>Belanja Perjalanan Dinas Dalam Daerah - An. Heru Istiyana, S.Kom. Dalam rangka Konsultasi dan Koordinasi tentang Updateing Data dalam SPK On Line dan Pendokumentasian Kepegawaian ke BKD Propinsi Lampung - Tanggal 07 November 2017 - Kegiatan Rapat-rapat Ko</v>
          </cell>
          <cell r="Q398" t="str">
            <v>UP/GU/TU</v>
          </cell>
          <cell r="R398" t="str">
            <v>GU</v>
          </cell>
          <cell r="T398">
            <v>550000</v>
          </cell>
          <cell r="U398">
            <v>543897280</v>
          </cell>
        </row>
        <row r="399">
          <cell r="A399" t="str">
            <v>25.2.2.15.01</v>
          </cell>
          <cell r="B399">
            <v>376</v>
          </cell>
          <cell r="C399" t="str">
            <v>20-12-2017</v>
          </cell>
          <cell r="D399" t="str">
            <v>4.05</v>
          </cell>
          <cell r="E399" t="str">
            <v>12</v>
          </cell>
          <cell r="F399" t="str">
            <v>01</v>
          </cell>
          <cell r="G399" t="str">
            <v>18</v>
          </cell>
          <cell r="H399" t="str">
            <v>5</v>
          </cell>
          <cell r="I399" t="str">
            <v>2</v>
          </cell>
          <cell r="J399" t="str">
            <v>2</v>
          </cell>
          <cell r="K399" t="str">
            <v>15</v>
          </cell>
          <cell r="L399" t="str">
            <v>01</v>
          </cell>
          <cell r="N399" t="str">
            <v>01.18.5.2.2.15.01</v>
          </cell>
          <cell r="O399" t="str">
            <v>5.2.2.15.01</v>
          </cell>
          <cell r="P399" t="str">
            <v>Belanja Perjalanan Dinas Dalam Daerah - An. Drs. Azid Supriyanto Koordinasi dan Konsultasi serta Penyampaian Dokumen Nominatif Pejabat Struktural dan Fungsional Tertentu, Elementer PNS per 30 November 2017  ke BKD Propinsi Lampung - Tanggal 08 November 20</v>
          </cell>
          <cell r="Q399" t="str">
            <v>UP/GU/TU</v>
          </cell>
          <cell r="R399" t="str">
            <v>GU</v>
          </cell>
          <cell r="T399">
            <v>550000</v>
          </cell>
          <cell r="U399">
            <v>543347280</v>
          </cell>
        </row>
        <row r="400">
          <cell r="A400" t="str">
            <v>95.2.2.15.02</v>
          </cell>
          <cell r="B400">
            <v>377</v>
          </cell>
          <cell r="C400" t="str">
            <v>20-12-2017</v>
          </cell>
          <cell r="D400" t="str">
            <v>4.05</v>
          </cell>
          <cell r="E400" t="str">
            <v>12</v>
          </cell>
          <cell r="F400" t="str">
            <v>01</v>
          </cell>
          <cell r="G400" t="str">
            <v>18</v>
          </cell>
          <cell r="H400" t="str">
            <v>5</v>
          </cell>
          <cell r="I400" t="str">
            <v>2</v>
          </cell>
          <cell r="J400" t="str">
            <v>2</v>
          </cell>
          <cell r="K400" t="str">
            <v>15</v>
          </cell>
          <cell r="L400" t="str">
            <v>02</v>
          </cell>
          <cell r="N400" t="str">
            <v>01.18.5.2.2.15.02</v>
          </cell>
          <cell r="O400" t="str">
            <v>5.2.2.15.02</v>
          </cell>
          <cell r="P400" t="str">
            <v>Belanja Perjalanan Dinas Luar Daerah - An. Drs. Azid Supriyanto dalam rangka Menghadiri FGD Jabatan Fungsional Pengelola Pengadaan Barang/Jasa  Tahun 2017 dan Bimtek Penilaian PAK Jabatan Fungsional Pengelola Pengadaan Barang/Jasa di Grand Aston Yogyakart</v>
          </cell>
          <cell r="Q400" t="str">
            <v>UP/GU/TU</v>
          </cell>
          <cell r="R400" t="str">
            <v>GU</v>
          </cell>
          <cell r="T400">
            <v>5344649</v>
          </cell>
          <cell r="U400">
            <v>538002631</v>
          </cell>
        </row>
        <row r="401">
          <cell r="A401" t="str">
            <v>105.2.2.15.02</v>
          </cell>
          <cell r="B401">
            <v>378</v>
          </cell>
          <cell r="C401" t="str">
            <v>20-12-2017</v>
          </cell>
          <cell r="D401" t="str">
            <v>4.05</v>
          </cell>
          <cell r="E401" t="str">
            <v>12</v>
          </cell>
          <cell r="F401" t="str">
            <v>01</v>
          </cell>
          <cell r="G401" t="str">
            <v>18</v>
          </cell>
          <cell r="H401" t="str">
            <v>5</v>
          </cell>
          <cell r="I401" t="str">
            <v>2</v>
          </cell>
          <cell r="J401" t="str">
            <v>2</v>
          </cell>
          <cell r="K401" t="str">
            <v>15</v>
          </cell>
          <cell r="L401" t="str">
            <v>02</v>
          </cell>
          <cell r="N401" t="str">
            <v>01.18.5.2.2.15.02</v>
          </cell>
          <cell r="O401" t="str">
            <v>5.2.2.15.02</v>
          </cell>
          <cell r="P401" t="str">
            <v>Belanja Perjalanan Dinas Luar Daerah - An. Drs. Azid Supriyanto dalam rangka Mengikuti Rapat Koordinasi Pengembangan Kompetensi Pemerintahan Dalam Negeri di Auditorium Lantai IV Gedung F Kementerian Dalam Negeri Jakarta - Tanggal 30 Oktober s/d 01 Novembe</v>
          </cell>
          <cell r="Q401" t="str">
            <v>UP/GU/TU</v>
          </cell>
          <cell r="R401" t="str">
            <v>GU</v>
          </cell>
          <cell r="T401">
            <v>4733295</v>
          </cell>
          <cell r="U401">
            <v>533269336</v>
          </cell>
        </row>
        <row r="402">
          <cell r="A402" t="str">
            <v>115.2.2.15.02</v>
          </cell>
          <cell r="B402">
            <v>379</v>
          </cell>
          <cell r="C402" t="str">
            <v>20-12-2017</v>
          </cell>
          <cell r="D402" t="str">
            <v>4.05</v>
          </cell>
          <cell r="E402" t="str">
            <v>12</v>
          </cell>
          <cell r="F402" t="str">
            <v>01</v>
          </cell>
          <cell r="G402" t="str">
            <v>18</v>
          </cell>
          <cell r="H402" t="str">
            <v>5</v>
          </cell>
          <cell r="I402" t="str">
            <v>2</v>
          </cell>
          <cell r="J402" t="str">
            <v>2</v>
          </cell>
          <cell r="K402" t="str">
            <v>15</v>
          </cell>
          <cell r="L402" t="str">
            <v>02</v>
          </cell>
          <cell r="N402" t="str">
            <v>01.18.5.2.2.15.02</v>
          </cell>
          <cell r="O402" t="str">
            <v>5.2.2.15.02</v>
          </cell>
          <cell r="P402" t="str">
            <v>Belanja Perjalanan Dinas Luar Daerah - An. Aryanti Zoeliana, S.IP.  dalam rangka Mengikuti Rapat Koordinasi Pengembangan Kompetensi Pemerintahan Dalam Negeri di Auditorium Lantai IV Gedung F Kementerian Dalam Negeri Jakarta - Tanggal 30 Oktober s/d 01 Nov</v>
          </cell>
          <cell r="Q402" t="str">
            <v>UP/GU/TU</v>
          </cell>
          <cell r="R402" t="str">
            <v>GU</v>
          </cell>
          <cell r="T402">
            <v>4993300</v>
          </cell>
          <cell r="U402">
            <v>528276036</v>
          </cell>
        </row>
        <row r="403">
          <cell r="A403" t="str">
            <v>125.2.2.15.02</v>
          </cell>
          <cell r="B403">
            <v>380</v>
          </cell>
          <cell r="C403" t="str">
            <v>20-12-2017</v>
          </cell>
          <cell r="D403" t="str">
            <v>4.05</v>
          </cell>
          <cell r="E403" t="str">
            <v>12</v>
          </cell>
          <cell r="F403" t="str">
            <v>01</v>
          </cell>
          <cell r="G403" t="str">
            <v>18</v>
          </cell>
          <cell r="H403" t="str">
            <v>5</v>
          </cell>
          <cell r="I403" t="str">
            <v>2</v>
          </cell>
          <cell r="J403" t="str">
            <v>2</v>
          </cell>
          <cell r="K403" t="str">
            <v>15</v>
          </cell>
          <cell r="L403" t="str">
            <v>02</v>
          </cell>
          <cell r="N403" t="str">
            <v>01.18.5.2.2.15.02</v>
          </cell>
          <cell r="O403" t="str">
            <v>5.2.2.15.02</v>
          </cell>
          <cell r="P403" t="str">
            <v>Belanja Perjalanan Dinas Luar Daerah - An. ABP. Herjuno, S.Sos. Dkk dalam rangka Mengikuti Workshop Standarisasi dan Sertifikasi Kompetensi Pemerintahan ke BPSDM Kemendagri Jakarta - Tanggal 15 s/d 17 November 2017  - Kegiatan Rapat-rapat Koordinasi dan K</v>
          </cell>
          <cell r="Q403" t="str">
            <v>UP/GU/TU</v>
          </cell>
          <cell r="R403" t="str">
            <v>GU</v>
          </cell>
          <cell r="T403">
            <v>16673181</v>
          </cell>
          <cell r="U403">
            <v>511602855</v>
          </cell>
        </row>
        <row r="404">
          <cell r="A404" t="str">
            <v>15.2.2.20.04</v>
          </cell>
          <cell r="B404">
            <v>381</v>
          </cell>
          <cell r="C404" t="str">
            <v>20-12-2017</v>
          </cell>
          <cell r="D404" t="str">
            <v>4.05</v>
          </cell>
          <cell r="E404" t="str">
            <v>12</v>
          </cell>
          <cell r="F404" t="str">
            <v>02</v>
          </cell>
          <cell r="G404" t="str">
            <v>28</v>
          </cell>
          <cell r="H404" t="str">
            <v>5</v>
          </cell>
          <cell r="I404" t="str">
            <v>2</v>
          </cell>
          <cell r="J404" t="str">
            <v>2</v>
          </cell>
          <cell r="K404" t="str">
            <v>20</v>
          </cell>
          <cell r="L404" t="str">
            <v>04</v>
          </cell>
          <cell r="N404" t="str">
            <v>02.28.5.2.2.20.04</v>
          </cell>
          <cell r="O404" t="str">
            <v>5.2.2.20.04</v>
          </cell>
          <cell r="P404" t="str">
            <v>Belanja Pemeliharaan Peralatan dan Perlengkapan Kantor - Service Laptop 2 unit - Kegiatan Pemeliharaan Rutin/Berkala Peralatan Gedung Kantor</v>
          </cell>
          <cell r="Q404" t="str">
            <v>UP/GU/TU</v>
          </cell>
          <cell r="R404" t="str">
            <v>GU</v>
          </cell>
          <cell r="T404">
            <v>200000</v>
          </cell>
          <cell r="U404">
            <v>511402855</v>
          </cell>
        </row>
        <row r="405">
          <cell r="A405" t="str">
            <v>49PPh Pasal 23....</v>
          </cell>
          <cell r="B405">
            <v>382</v>
          </cell>
          <cell r="C405" t="str">
            <v>20-12-2017</v>
          </cell>
          <cell r="D405" t="str">
            <v>4.05</v>
          </cell>
          <cell r="E405" t="str">
            <v>12</v>
          </cell>
          <cell r="F405" t="str">
            <v>02</v>
          </cell>
          <cell r="G405" t="str">
            <v>28</v>
          </cell>
          <cell r="H405" t="str">
            <v>PPh Pasal 23</v>
          </cell>
          <cell r="M405" t="str">
            <v>a</v>
          </cell>
          <cell r="N405" t="str">
            <v>02.28.PPh Pasal 23....</v>
          </cell>
          <cell r="O405" t="str">
            <v>PPh Pasal 23....</v>
          </cell>
          <cell r="P405" t="str">
            <v>Pajak - PPh Pasal 23 - Belanja Pemeliharaan Peralatan dan Perlengkapan Kantor - Service Laptop 2 unit - Kegiatan Pemeliharaan Rutin/Berkala Peralatan Gedung Kantor</v>
          </cell>
          <cell r="Q405" t="str">
            <v>UP/GU/TU</v>
          </cell>
          <cell r="R405" t="str">
            <v>GU</v>
          </cell>
          <cell r="S405">
            <v>4000</v>
          </cell>
          <cell r="U405">
            <v>511406855</v>
          </cell>
        </row>
        <row r="406">
          <cell r="A406" t="str">
            <v>50PPh Pasal 23....</v>
          </cell>
          <cell r="B406">
            <v>383</v>
          </cell>
          <cell r="C406" t="str">
            <v>20-12-2017</v>
          </cell>
          <cell r="D406" t="str">
            <v>4.05</v>
          </cell>
          <cell r="E406" t="str">
            <v>12</v>
          </cell>
          <cell r="F406" t="str">
            <v>02</v>
          </cell>
          <cell r="G406" t="str">
            <v>28</v>
          </cell>
          <cell r="H406" t="str">
            <v>PPh Pasal 23</v>
          </cell>
          <cell r="M406" t="str">
            <v>a</v>
          </cell>
          <cell r="N406" t="str">
            <v>02.28.PPh Pasal 23....</v>
          </cell>
          <cell r="O406" t="str">
            <v>PPh Pasal 23....</v>
          </cell>
          <cell r="P406" t="str">
            <v>Pajak - PPh Pasal 23 - Belanja Pemeliharaan Peralatan dan Perlengkapan Kantor - Service Laptop 2 unit - Kegiatan Pemeliharaan Rutin/Berkala Peralatan Gedung Kantor</v>
          </cell>
          <cell r="Q406" t="str">
            <v>UP/GU/TU</v>
          </cell>
          <cell r="R406" t="str">
            <v>GU</v>
          </cell>
          <cell r="T406">
            <v>4000</v>
          </cell>
          <cell r="U406">
            <v>511402855</v>
          </cell>
        </row>
        <row r="407">
          <cell r="A407" t="str">
            <v>25.2.2.20.04</v>
          </cell>
          <cell r="B407">
            <v>384</v>
          </cell>
          <cell r="C407" t="str">
            <v>20-12-2017</v>
          </cell>
          <cell r="D407" t="str">
            <v>4.05</v>
          </cell>
          <cell r="E407" t="str">
            <v>12</v>
          </cell>
          <cell r="F407" t="str">
            <v>02</v>
          </cell>
          <cell r="G407" t="str">
            <v>28</v>
          </cell>
          <cell r="H407" t="str">
            <v>5</v>
          </cell>
          <cell r="I407" t="str">
            <v>2</v>
          </cell>
          <cell r="J407" t="str">
            <v>2</v>
          </cell>
          <cell r="K407" t="str">
            <v>20</v>
          </cell>
          <cell r="L407" t="str">
            <v>04</v>
          </cell>
          <cell r="N407" t="str">
            <v>02.28.5.2.2.20.04</v>
          </cell>
          <cell r="O407" t="str">
            <v>5.2.2.20.04</v>
          </cell>
          <cell r="P407" t="str">
            <v>Belanja Pemeliharaan Peralatan dan Perlengkapan Kantor - Service Laptop 1 unit, Printer MP 287 2 unit, dan Printer IP 2770 1  unit - Kegiatan Pemeliharaan Rutin/Berkala Peralatan Gedung Kantor</v>
          </cell>
          <cell r="Q407" t="str">
            <v>UP/GU/TU</v>
          </cell>
          <cell r="R407" t="str">
            <v>GU</v>
          </cell>
          <cell r="T407">
            <v>800000</v>
          </cell>
          <cell r="U407">
            <v>510602855</v>
          </cell>
        </row>
        <row r="408">
          <cell r="A408" t="str">
            <v>51PPh Pasal 23....</v>
          </cell>
          <cell r="B408">
            <v>385</v>
          </cell>
          <cell r="C408" t="str">
            <v>20-12-2017</v>
          </cell>
          <cell r="D408" t="str">
            <v>4.05</v>
          </cell>
          <cell r="E408" t="str">
            <v>12</v>
          </cell>
          <cell r="F408" t="str">
            <v>02</v>
          </cell>
          <cell r="G408" t="str">
            <v>28</v>
          </cell>
          <cell r="H408" t="str">
            <v>PPh Pasal 23</v>
          </cell>
          <cell r="M408" t="str">
            <v>a</v>
          </cell>
          <cell r="N408" t="str">
            <v>02.28.PPh Pasal 23....</v>
          </cell>
          <cell r="O408" t="str">
            <v>PPh Pasal 23....</v>
          </cell>
          <cell r="P408" t="str">
            <v>Pajak - PPh Pasal 23 - Belanja Pemeliharaan Peralatan dan Perlengkapan Kantor - Service Laptop 1 unit, Printer MP 287 2 unit, dan Printer IP 2770 1  unit - Kegiatan Pemeliharaan Rutin/Berkala Peralatan Gedung Kantor</v>
          </cell>
          <cell r="Q408" t="str">
            <v>UP/GU/TU</v>
          </cell>
          <cell r="R408" t="str">
            <v>GU</v>
          </cell>
          <cell r="S408">
            <v>16000</v>
          </cell>
          <cell r="U408">
            <v>510618855</v>
          </cell>
        </row>
        <row r="409">
          <cell r="A409" t="str">
            <v>52PPh Pasal 23....</v>
          </cell>
          <cell r="B409">
            <v>386</v>
          </cell>
          <cell r="C409" t="str">
            <v>20-12-2017</v>
          </cell>
          <cell r="D409" t="str">
            <v>4.05</v>
          </cell>
          <cell r="E409" t="str">
            <v>12</v>
          </cell>
          <cell r="F409" t="str">
            <v>02</v>
          </cell>
          <cell r="G409" t="str">
            <v>28</v>
          </cell>
          <cell r="H409" t="str">
            <v>PPh Pasal 23</v>
          </cell>
          <cell r="M409" t="str">
            <v>a</v>
          </cell>
          <cell r="N409" t="str">
            <v>02.28.PPh Pasal 23....</v>
          </cell>
          <cell r="O409" t="str">
            <v>PPh Pasal 23....</v>
          </cell>
          <cell r="P409" t="str">
            <v>Pajak - PPh Pasal 23 - Belanja Pemeliharaan Peralatan dan Perlengkapan Kantor - Service Laptop 1 unit, Printer MP 287 2 unit, dan Printer IP 2770 1  unit - Kegiatan Pemeliharaan Rutin/Berkala Peralatan Gedung Kantor</v>
          </cell>
          <cell r="Q409" t="str">
            <v>UP/GU/TU</v>
          </cell>
          <cell r="R409" t="str">
            <v>GU</v>
          </cell>
          <cell r="T409">
            <v>16000</v>
          </cell>
          <cell r="U409">
            <v>510602855</v>
          </cell>
        </row>
        <row r="410">
          <cell r="A410" t="str">
            <v>15.2.2.03.01</v>
          </cell>
          <cell r="B410">
            <v>387</v>
          </cell>
          <cell r="C410" t="str">
            <v>21-12-2017</v>
          </cell>
          <cell r="D410" t="str">
            <v>4.05</v>
          </cell>
          <cell r="E410" t="str">
            <v>12</v>
          </cell>
          <cell r="F410" t="str">
            <v>01</v>
          </cell>
          <cell r="G410" t="str">
            <v>02</v>
          </cell>
          <cell r="H410" t="str">
            <v>5</v>
          </cell>
          <cell r="I410" t="str">
            <v>2</v>
          </cell>
          <cell r="J410" t="str">
            <v>2</v>
          </cell>
          <cell r="K410" t="str">
            <v>03</v>
          </cell>
          <cell r="L410" t="str">
            <v>01</v>
          </cell>
          <cell r="N410" t="str">
            <v>01.02.5.2.2.03.01</v>
          </cell>
          <cell r="O410" t="str">
            <v>5.2.2.03.01</v>
          </cell>
          <cell r="P410" t="str">
            <v>Belanja Telepon - (0725) 48812 - Bulan Desember 2017  - Kegiatan Penyediaan Jasa Komunikasi, Sumber Daya Air dan Listrik</v>
          </cell>
          <cell r="Q410" t="str">
            <v>UP/GU/TU</v>
          </cell>
          <cell r="R410" t="str">
            <v>GU</v>
          </cell>
          <cell r="T410">
            <v>343217</v>
          </cell>
          <cell r="U410">
            <v>510259638</v>
          </cell>
        </row>
        <row r="411">
          <cell r="A411" t="str">
            <v>39sp2d ls....</v>
          </cell>
          <cell r="B411">
            <v>388</v>
          </cell>
          <cell r="C411" t="str">
            <v>22-12-2017</v>
          </cell>
          <cell r="D411" t="str">
            <v>4.05</v>
          </cell>
          <cell r="E411" t="str">
            <v>12</v>
          </cell>
          <cell r="F411" t="str">
            <v>17</v>
          </cell>
          <cell r="G411" t="str">
            <v>52</v>
          </cell>
          <cell r="H411" t="str">
            <v>sp2d ls</v>
          </cell>
          <cell r="M411" t="str">
            <v>s</v>
          </cell>
          <cell r="N411" t="str">
            <v>17.52.sp2d ls....</v>
          </cell>
          <cell r="O411" t="str">
            <v>sp2d ls....</v>
          </cell>
          <cell r="P411" t="str">
            <v>Diterima SP2D LS Nomor : 900/4526/LS/B-4/2017 tanggal 22 Desember 2017 tentang Pembayaran LS Belanja Perjalanan Dinas Luar Daerah An. ABP. Herjuno, S.Sos. Dkk ke KASN Jakarta Kegiatan Seleksi Terbuka Pengisian Jabatan Pimpinan Tinggi</v>
          </cell>
          <cell r="Q411" t="str">
            <v>LS</v>
          </cell>
          <cell r="R411" t="str">
            <v>LS</v>
          </cell>
          <cell r="S411">
            <v>15775415</v>
          </cell>
          <cell r="U411">
            <v>526035053</v>
          </cell>
        </row>
        <row r="412">
          <cell r="A412" t="str">
            <v>135.2.2.15.02</v>
          </cell>
          <cell r="B412">
            <v>389</v>
          </cell>
          <cell r="C412" t="str">
            <v>22-12-2017</v>
          </cell>
          <cell r="D412" t="str">
            <v>4.05</v>
          </cell>
          <cell r="E412" t="str">
            <v>12</v>
          </cell>
          <cell r="F412" t="str">
            <v>17</v>
          </cell>
          <cell r="G412" t="str">
            <v>52</v>
          </cell>
          <cell r="H412" t="str">
            <v>5</v>
          </cell>
          <cell r="I412" t="str">
            <v>2</v>
          </cell>
          <cell r="J412" t="str">
            <v>2</v>
          </cell>
          <cell r="K412" t="str">
            <v>15</v>
          </cell>
          <cell r="L412" t="str">
            <v>02</v>
          </cell>
          <cell r="N412" t="str">
            <v>17.52.5.2.2.15.02</v>
          </cell>
          <cell r="O412" t="str">
            <v>5.2.2.15.02</v>
          </cell>
          <cell r="P412" t="str">
            <v>Belanja Perjalanan Dinas Luar Daerah - An. ABP. Herjuno, S.Sos. Dkk dalam rangka Konsultasi dan Penyampaian Hasil Seleksi Terbuka Jabatan Pimpinan Tinggi Pratama Staf Ahli Walikota Metro  Bidang II dan Kepala BKPSDM Kota Metro ke KASN Jakarta - Tanggal 20</v>
          </cell>
          <cell r="Q412" t="str">
            <v>LS</v>
          </cell>
          <cell r="R412" t="str">
            <v>LS</v>
          </cell>
          <cell r="T412">
            <v>15775415</v>
          </cell>
          <cell r="U412">
            <v>510259638</v>
          </cell>
        </row>
        <row r="413">
          <cell r="A413" t="str">
            <v>45.2.2.01.01</v>
          </cell>
          <cell r="B413">
            <v>390</v>
          </cell>
          <cell r="C413" t="str">
            <v>22-12-2017</v>
          </cell>
          <cell r="D413" t="str">
            <v>4.05</v>
          </cell>
          <cell r="E413" t="str">
            <v>12</v>
          </cell>
          <cell r="F413" t="str">
            <v>01</v>
          </cell>
          <cell r="G413">
            <v>10</v>
          </cell>
          <cell r="H413" t="str">
            <v>5</v>
          </cell>
          <cell r="I413" t="str">
            <v>2</v>
          </cell>
          <cell r="J413" t="str">
            <v>2</v>
          </cell>
          <cell r="K413" t="str">
            <v>01</v>
          </cell>
          <cell r="L413" t="str">
            <v>01</v>
          </cell>
          <cell r="N413" t="str">
            <v>01.10.5.2.2.01.01</v>
          </cell>
          <cell r="O413" t="str">
            <v>5.2.2.01.01</v>
          </cell>
          <cell r="P413" t="str">
            <v>Belanja Alat Tulis Kantor - Bulan Desember 2017  - Kegiatan Penyediaan Alat Tulis Kantor</v>
          </cell>
          <cell r="Q413" t="str">
            <v>UP/GU/TU</v>
          </cell>
          <cell r="R413" t="str">
            <v>GU</v>
          </cell>
          <cell r="T413">
            <v>5042125</v>
          </cell>
          <cell r="U413">
            <v>505217513</v>
          </cell>
        </row>
        <row r="414">
          <cell r="A414" t="str">
            <v>48PPN DN ....</v>
          </cell>
          <cell r="B414">
            <v>391</v>
          </cell>
          <cell r="C414" t="str">
            <v>22-12-2017</v>
          </cell>
          <cell r="D414" t="str">
            <v>4.05</v>
          </cell>
          <cell r="E414" t="str">
            <v>12</v>
          </cell>
          <cell r="F414" t="str">
            <v>01</v>
          </cell>
          <cell r="G414">
            <v>10</v>
          </cell>
          <cell r="H414" t="str">
            <v xml:space="preserve">PPN DN </v>
          </cell>
          <cell r="M414" t="str">
            <v>a</v>
          </cell>
          <cell r="N414" t="str">
            <v>01.10.PPN DN ....</v>
          </cell>
          <cell r="O414" t="str">
            <v>PPN DN ....</v>
          </cell>
          <cell r="P414" t="str">
            <v>Pajak - PPN DN - Belanja Alat Tulis Kantor - Bulan Desember 2017  - Kegiatan Penyediaan Alat Tulis Kantor</v>
          </cell>
          <cell r="Q414" t="str">
            <v>UP/GU/TU</v>
          </cell>
          <cell r="R414" t="str">
            <v>GU</v>
          </cell>
          <cell r="S414">
            <v>458375</v>
          </cell>
          <cell r="U414">
            <v>505675888</v>
          </cell>
        </row>
        <row r="415">
          <cell r="A415" t="str">
            <v>18PPh Pasal 22....</v>
          </cell>
          <cell r="B415">
            <v>392</v>
          </cell>
          <cell r="C415" t="str">
            <v>22-12-2017</v>
          </cell>
          <cell r="D415" t="str">
            <v>4.05</v>
          </cell>
          <cell r="E415" t="str">
            <v>12</v>
          </cell>
          <cell r="F415" t="str">
            <v>01</v>
          </cell>
          <cell r="G415">
            <v>10</v>
          </cell>
          <cell r="H415" t="str">
            <v>PPh Pasal 22</v>
          </cell>
          <cell r="M415" t="str">
            <v>a</v>
          </cell>
          <cell r="N415" t="str">
            <v>01.10.PPh Pasal 22....</v>
          </cell>
          <cell r="O415" t="str">
            <v>PPh Pasal 22....</v>
          </cell>
          <cell r="P415" t="str">
            <v>Pajak - PPh Pasal 22 - Belanja Alat Tulis Kantor - Bulan Desember 2017  - Kegiatan Penyediaan Alat Tulis Kantor</v>
          </cell>
          <cell r="Q415" t="str">
            <v>UP/GU/TU</v>
          </cell>
          <cell r="R415" t="str">
            <v>GU</v>
          </cell>
          <cell r="S415">
            <v>68756</v>
          </cell>
          <cell r="U415">
            <v>505744644</v>
          </cell>
        </row>
        <row r="416">
          <cell r="A416" t="str">
            <v>49PPN DN ....</v>
          </cell>
          <cell r="B416">
            <v>393</v>
          </cell>
          <cell r="C416" t="str">
            <v>22-12-2017</v>
          </cell>
          <cell r="D416" t="str">
            <v>4.05</v>
          </cell>
          <cell r="E416" t="str">
            <v>12</v>
          </cell>
          <cell r="F416" t="str">
            <v>01</v>
          </cell>
          <cell r="G416">
            <v>10</v>
          </cell>
          <cell r="H416" t="str">
            <v xml:space="preserve">PPN DN </v>
          </cell>
          <cell r="M416" t="str">
            <v>a</v>
          </cell>
          <cell r="N416" t="str">
            <v>01.10.PPN DN ....</v>
          </cell>
          <cell r="O416" t="str">
            <v>PPN DN ....</v>
          </cell>
          <cell r="P416" t="str">
            <v>Pajak - PPN DN - Belanja Alat Tulis Kantor - Bulan Desember 2017  - Kegiatan Penyediaan Alat Tulis Kantor</v>
          </cell>
          <cell r="Q416" t="str">
            <v>UP/GU/TU</v>
          </cell>
          <cell r="R416" t="str">
            <v>GU</v>
          </cell>
          <cell r="T416">
            <v>458375</v>
          </cell>
          <cell r="U416">
            <v>505286269</v>
          </cell>
        </row>
        <row r="417">
          <cell r="A417" t="str">
            <v>19PPh Pasal 22....</v>
          </cell>
          <cell r="B417">
            <v>394</v>
          </cell>
          <cell r="C417" t="str">
            <v>22-12-2017</v>
          </cell>
          <cell r="D417" t="str">
            <v>4.05</v>
          </cell>
          <cell r="E417" t="str">
            <v>12</v>
          </cell>
          <cell r="F417" t="str">
            <v>01</v>
          </cell>
          <cell r="G417">
            <v>10</v>
          </cell>
          <cell r="H417" t="str">
            <v>PPh Pasal 22</v>
          </cell>
          <cell r="M417" t="str">
            <v>a</v>
          </cell>
          <cell r="N417" t="str">
            <v>01.10.PPh Pasal 22....</v>
          </cell>
          <cell r="O417" t="str">
            <v>PPh Pasal 22....</v>
          </cell>
          <cell r="P417" t="str">
            <v>Pajak - PPh Pasal 22 - Belanja Alat Tulis Kantor - Bulan Desember 2017  - Kegiatan Penyediaan Alat Tulis Kantor</v>
          </cell>
          <cell r="Q417" t="str">
            <v>UP/GU/TU</v>
          </cell>
          <cell r="R417" t="str">
            <v>GU</v>
          </cell>
          <cell r="T417">
            <v>68756</v>
          </cell>
          <cell r="U417">
            <v>505217513</v>
          </cell>
        </row>
        <row r="418">
          <cell r="A418" t="str">
            <v>65.2.2.06.01</v>
          </cell>
          <cell r="B418">
            <v>395</v>
          </cell>
          <cell r="C418" t="str">
            <v>22-12-2017</v>
          </cell>
          <cell r="D418" t="str">
            <v>4.05</v>
          </cell>
          <cell r="E418" t="str">
            <v>12</v>
          </cell>
          <cell r="F418" t="str">
            <v>01</v>
          </cell>
          <cell r="G418">
            <v>11</v>
          </cell>
          <cell r="H418">
            <v>5</v>
          </cell>
          <cell r="I418">
            <v>2</v>
          </cell>
          <cell r="J418">
            <v>2</v>
          </cell>
          <cell r="K418" t="str">
            <v>06</v>
          </cell>
          <cell r="L418" t="str">
            <v>01</v>
          </cell>
          <cell r="N418" t="str">
            <v>01.11.5.2.2.06.01</v>
          </cell>
          <cell r="O418" t="str">
            <v>5.2.2.06.01</v>
          </cell>
          <cell r="P418" t="str">
            <v>Belanja Cetak - Bulan Desember 2017  - Kegiatan Penyediaan Barang Cetakan dan Penggandaan</v>
          </cell>
          <cell r="Q418" t="str">
            <v>UP/GU/TU</v>
          </cell>
          <cell r="R418" t="str">
            <v>GU</v>
          </cell>
          <cell r="T418">
            <v>305500</v>
          </cell>
          <cell r="U418">
            <v>504912013</v>
          </cell>
        </row>
        <row r="419">
          <cell r="A419" t="str">
            <v>1Panjar....</v>
          </cell>
          <cell r="B419">
            <v>396</v>
          </cell>
          <cell r="C419" t="str">
            <v>22-12-2017</v>
          </cell>
          <cell r="D419" t="str">
            <v>4.05</v>
          </cell>
          <cell r="E419" t="str">
            <v>12</v>
          </cell>
          <cell r="F419">
            <v>16</v>
          </cell>
          <cell r="G419" t="str">
            <v>06</v>
          </cell>
          <cell r="H419" t="str">
            <v>Panjar</v>
          </cell>
          <cell r="M419" t="str">
            <v>p</v>
          </cell>
          <cell r="N419" t="str">
            <v>16.06.Panjar....</v>
          </cell>
          <cell r="O419" t="str">
            <v>Panjar....</v>
          </cell>
          <cell r="P419" t="str">
            <v>Panjar - Kegiatan Pelayanan Pensiun Terpadu</v>
          </cell>
          <cell r="Q419" t="str">
            <v>UP/GU/TU</v>
          </cell>
          <cell r="R419" t="str">
            <v>GU</v>
          </cell>
          <cell r="S419">
            <v>5362500</v>
          </cell>
          <cell r="U419">
            <v>510274513</v>
          </cell>
        </row>
        <row r="420">
          <cell r="A420" t="str">
            <v>115.2.1.01.03</v>
          </cell>
          <cell r="B420">
            <v>397</v>
          </cell>
          <cell r="C420" t="str">
            <v>22-12-2017</v>
          </cell>
          <cell r="D420" t="str">
            <v>4.05</v>
          </cell>
          <cell r="E420" t="str">
            <v>12</v>
          </cell>
          <cell r="F420">
            <v>16</v>
          </cell>
          <cell r="G420" t="str">
            <v>06</v>
          </cell>
          <cell r="H420" t="str">
            <v>5</v>
          </cell>
          <cell r="I420" t="str">
            <v>2</v>
          </cell>
          <cell r="J420" t="str">
            <v>1</v>
          </cell>
          <cell r="K420" t="str">
            <v>01</v>
          </cell>
          <cell r="L420" t="str">
            <v>03</v>
          </cell>
          <cell r="N420" t="str">
            <v>16.06.5.2.1.01.03</v>
          </cell>
          <cell r="O420" t="str">
            <v>5.2.1.01.03</v>
          </cell>
          <cell r="P420" t="str">
            <v>Honorarium Pelaksana Kegiatan - PPTK dan BPP - Bulan Oktober s/d Desember 2017 - Kegiatan Pelayanan Pensiun Terpadu</v>
          </cell>
          <cell r="Q420" t="str">
            <v>UP/GU/TU</v>
          </cell>
          <cell r="R420" t="str">
            <v>GU</v>
          </cell>
          <cell r="T420">
            <v>1050000</v>
          </cell>
          <cell r="U420">
            <v>509224513</v>
          </cell>
        </row>
        <row r="421">
          <cell r="A421" t="str">
            <v>53PPh Pasal 21 ....</v>
          </cell>
          <cell r="B421">
            <v>398</v>
          </cell>
          <cell r="C421" t="str">
            <v>22-12-2017</v>
          </cell>
          <cell r="D421" t="str">
            <v>4.05</v>
          </cell>
          <cell r="E421" t="str">
            <v>12</v>
          </cell>
          <cell r="F421">
            <v>16</v>
          </cell>
          <cell r="G421" t="str">
            <v>06</v>
          </cell>
          <cell r="H421" t="str">
            <v xml:space="preserve">PPh Pasal 21 </v>
          </cell>
          <cell r="M421" t="str">
            <v>a</v>
          </cell>
          <cell r="N421" t="str">
            <v>16.06.PPh Pasal 21 ....</v>
          </cell>
          <cell r="O421" t="str">
            <v>PPh Pasal 21 ....</v>
          </cell>
          <cell r="P421" t="str">
            <v>Pajak - PPh Pasal 21 - Honorarium Pelaksana Kegiatan - PPTK dan BPP - Bulan Oktober s/d Desember 2017 - Kegiatan Pelayanan Pensiun Terpadu</v>
          </cell>
          <cell r="Q421" t="str">
            <v>UP/GU/TU</v>
          </cell>
          <cell r="R421" t="str">
            <v>GU</v>
          </cell>
          <cell r="S421">
            <v>112500</v>
          </cell>
          <cell r="U421">
            <v>509337013</v>
          </cell>
        </row>
        <row r="422">
          <cell r="A422" t="str">
            <v>54PPh Pasal 21 ....</v>
          </cell>
          <cell r="B422">
            <v>399</v>
          </cell>
          <cell r="C422" t="str">
            <v>22-12-2017</v>
          </cell>
          <cell r="D422" t="str">
            <v>4.05</v>
          </cell>
          <cell r="E422" t="str">
            <v>12</v>
          </cell>
          <cell r="F422">
            <v>16</v>
          </cell>
          <cell r="G422" t="str">
            <v>06</v>
          </cell>
          <cell r="H422" t="str">
            <v xml:space="preserve">PPh Pasal 21 </v>
          </cell>
          <cell r="M422" t="str">
            <v>a</v>
          </cell>
          <cell r="N422" t="str">
            <v>16.06.PPh Pasal 21 ....</v>
          </cell>
          <cell r="O422" t="str">
            <v>PPh Pasal 21 ....</v>
          </cell>
          <cell r="P422" t="str">
            <v>Pajak - PPh Pasal 21 - Honorarium Pelaksana Kegiatan - PPTK dan BPP - Bulan Oktober s/d Desember 2017 - Kegiatan Pelayanan Pensiun Terpadu</v>
          </cell>
          <cell r="Q422" t="str">
            <v>UP/GU/TU</v>
          </cell>
          <cell r="R422" t="str">
            <v>GU</v>
          </cell>
          <cell r="T422">
            <v>112500</v>
          </cell>
          <cell r="U422">
            <v>509224513</v>
          </cell>
        </row>
        <row r="423">
          <cell r="A423" t="str">
            <v>55.2.2.01.01</v>
          </cell>
          <cell r="B423">
            <v>400</v>
          </cell>
          <cell r="C423" t="str">
            <v>22-12-2017</v>
          </cell>
          <cell r="D423" t="str">
            <v>4.05</v>
          </cell>
          <cell r="E423" t="str">
            <v>12</v>
          </cell>
          <cell r="F423">
            <v>16</v>
          </cell>
          <cell r="G423" t="str">
            <v>06</v>
          </cell>
          <cell r="H423" t="str">
            <v>5</v>
          </cell>
          <cell r="I423" t="str">
            <v>2</v>
          </cell>
          <cell r="J423" t="str">
            <v>2</v>
          </cell>
          <cell r="K423" t="str">
            <v>01</v>
          </cell>
          <cell r="L423" t="str">
            <v>01</v>
          </cell>
          <cell r="N423" t="str">
            <v>16.06.5.2.2.01.01</v>
          </cell>
          <cell r="O423" t="str">
            <v>5.2.2.01.01</v>
          </cell>
          <cell r="P423" t="str">
            <v>Belanja Alat Tulis Kantor - Bulan Desember 2017  - Kegiatan Pelayanan Pensiun Terpadu</v>
          </cell>
          <cell r="Q423" t="str">
            <v>UP/GU/TU</v>
          </cell>
          <cell r="R423" t="str">
            <v>GU</v>
          </cell>
          <cell r="T423">
            <v>1412300</v>
          </cell>
          <cell r="U423">
            <v>507812213</v>
          </cell>
        </row>
        <row r="424">
          <cell r="A424" t="str">
            <v>50PPN DN ....</v>
          </cell>
          <cell r="B424">
            <v>401</v>
          </cell>
          <cell r="C424" t="str">
            <v>22-12-2017</v>
          </cell>
          <cell r="D424" t="str">
            <v>4.05</v>
          </cell>
          <cell r="E424" t="str">
            <v>12</v>
          </cell>
          <cell r="F424">
            <v>16</v>
          </cell>
          <cell r="G424" t="str">
            <v>06</v>
          </cell>
          <cell r="H424" t="str">
            <v xml:space="preserve">PPN DN </v>
          </cell>
          <cell r="M424" t="str">
            <v>a</v>
          </cell>
          <cell r="N424" t="str">
            <v>16.06.PPN DN ....</v>
          </cell>
          <cell r="O424" t="str">
            <v>PPN DN ....</v>
          </cell>
          <cell r="P424" t="str">
            <v>Pajak - PPN DN - Belanja Alat Tulis Kantor - Bulan Desember 2017  - Kegiatan Pelayanan Pensiun Terpadu</v>
          </cell>
          <cell r="Q424" t="str">
            <v>UP/GU/TU</v>
          </cell>
          <cell r="R424" t="str">
            <v>GU</v>
          </cell>
          <cell r="S424">
            <v>128391</v>
          </cell>
          <cell r="U424">
            <v>507940604</v>
          </cell>
        </row>
        <row r="425">
          <cell r="A425" t="str">
            <v>51PPN DN ....</v>
          </cell>
          <cell r="B425">
            <v>402</v>
          </cell>
          <cell r="C425" t="str">
            <v>22-12-2017</v>
          </cell>
          <cell r="D425" t="str">
            <v>4.05</v>
          </cell>
          <cell r="E425" t="str">
            <v>12</v>
          </cell>
          <cell r="F425">
            <v>16</v>
          </cell>
          <cell r="G425" t="str">
            <v>06</v>
          </cell>
          <cell r="H425" t="str">
            <v xml:space="preserve">PPN DN </v>
          </cell>
          <cell r="M425" t="str">
            <v>a</v>
          </cell>
          <cell r="N425" t="str">
            <v>16.06.PPN DN ....</v>
          </cell>
          <cell r="O425" t="str">
            <v>PPN DN ....</v>
          </cell>
          <cell r="P425" t="str">
            <v>Pajak - PPN DN - Belanja Alat Tulis Kantor - Bulan Desember 2017  - Kegiatan Pelayanan Pensiun Terpadu</v>
          </cell>
          <cell r="Q425" t="str">
            <v>UP/GU/TU</v>
          </cell>
          <cell r="R425" t="str">
            <v>GU</v>
          </cell>
          <cell r="T425">
            <v>128391</v>
          </cell>
          <cell r="U425">
            <v>507812213</v>
          </cell>
        </row>
        <row r="426">
          <cell r="A426" t="str">
            <v>75.2.2.06.01</v>
          </cell>
          <cell r="B426">
            <v>403</v>
          </cell>
          <cell r="C426" t="str">
            <v>22-12-2017</v>
          </cell>
          <cell r="D426" t="str">
            <v>4.05</v>
          </cell>
          <cell r="E426" t="str">
            <v>12</v>
          </cell>
          <cell r="F426">
            <v>16</v>
          </cell>
          <cell r="G426" t="str">
            <v>06</v>
          </cell>
          <cell r="H426" t="str">
            <v>5</v>
          </cell>
          <cell r="I426" t="str">
            <v>2</v>
          </cell>
          <cell r="J426" t="str">
            <v>2</v>
          </cell>
          <cell r="K426" t="str">
            <v>06</v>
          </cell>
          <cell r="L426" t="str">
            <v>01</v>
          </cell>
          <cell r="N426" t="str">
            <v>16.06.5.2.2.06.01</v>
          </cell>
          <cell r="O426" t="str">
            <v>5.2.2.06.01</v>
          </cell>
          <cell r="P426" t="str">
            <v>Belanja Cetak - Blanko Persyaratan Pensiun - Bulan Desember 2017 - Kegiatan Pelayanan Pensiun Terpadu</v>
          </cell>
          <cell r="Q426" t="str">
            <v>UP/GU/TU</v>
          </cell>
          <cell r="R426" t="str">
            <v>GU</v>
          </cell>
          <cell r="T426">
            <v>761000</v>
          </cell>
          <cell r="U426">
            <v>507051213</v>
          </cell>
        </row>
        <row r="427">
          <cell r="A427" t="str">
            <v>35.2.2.06.02</v>
          </cell>
          <cell r="B427">
            <v>404</v>
          </cell>
          <cell r="C427" t="str">
            <v>22-12-2017</v>
          </cell>
          <cell r="D427" t="str">
            <v>4.05</v>
          </cell>
          <cell r="E427" t="str">
            <v>12</v>
          </cell>
          <cell r="F427">
            <v>16</v>
          </cell>
          <cell r="G427" t="str">
            <v>06</v>
          </cell>
          <cell r="H427" t="str">
            <v>5</v>
          </cell>
          <cell r="I427" t="str">
            <v>2</v>
          </cell>
          <cell r="J427" t="str">
            <v>2</v>
          </cell>
          <cell r="K427" t="str">
            <v>06</v>
          </cell>
          <cell r="L427" t="str">
            <v>02</v>
          </cell>
          <cell r="N427" t="str">
            <v>16.06.5.2.2.06.02</v>
          </cell>
          <cell r="O427" t="str">
            <v>5.2.2.06.02</v>
          </cell>
          <cell r="P427" t="str">
            <v>Belanja Penggandaan - Bulan Desember 2017 - Kegiatan Pelayanan Pensiun Terpadu</v>
          </cell>
          <cell r="Q427" t="str">
            <v>UP/GU/TU</v>
          </cell>
          <cell r="R427" t="str">
            <v>GU</v>
          </cell>
          <cell r="T427">
            <v>189200</v>
          </cell>
          <cell r="U427">
            <v>506862013</v>
          </cell>
        </row>
        <row r="428">
          <cell r="A428" t="str">
            <v>35.2.2.15.01</v>
          </cell>
          <cell r="B428">
            <v>405</v>
          </cell>
          <cell r="C428" t="str">
            <v>22-12-2017</v>
          </cell>
          <cell r="D428" t="str">
            <v>4.05</v>
          </cell>
          <cell r="E428" t="str">
            <v>12</v>
          </cell>
          <cell r="F428">
            <v>16</v>
          </cell>
          <cell r="G428" t="str">
            <v>06</v>
          </cell>
          <cell r="H428" t="str">
            <v>5</v>
          </cell>
          <cell r="I428" t="str">
            <v>2</v>
          </cell>
          <cell r="J428" t="str">
            <v>2</v>
          </cell>
          <cell r="K428">
            <v>15</v>
          </cell>
          <cell r="L428" t="str">
            <v>01</v>
          </cell>
          <cell r="N428" t="str">
            <v>16.06.5.2.2.15.01</v>
          </cell>
          <cell r="O428" t="str">
            <v>5.2.2.15.01</v>
          </cell>
          <cell r="P428" t="str">
            <v>Belanja Perjalanan Dinas Dalam Daerah - An. Murjono dkk dalam rangka Penyampaian Tembusan Surat Keputusan Walikota Metro tentang Pensiun Dini karena Keuzuran Jasmani PNS An. Ismail dan Koordinasi Pelaksanaan Program Layanan Klaim Otomatis (LKO) oleh PT. T</v>
          </cell>
          <cell r="Q428" t="str">
            <v>UP/GU/TU</v>
          </cell>
          <cell r="R428" t="str">
            <v>GU</v>
          </cell>
          <cell r="T428">
            <v>750000</v>
          </cell>
          <cell r="U428">
            <v>506112013</v>
          </cell>
        </row>
        <row r="429">
          <cell r="A429" t="str">
            <v>145.2.2.15.02</v>
          </cell>
          <cell r="B429">
            <v>406</v>
          </cell>
          <cell r="C429" t="str">
            <v>22-12-2017</v>
          </cell>
          <cell r="D429" t="str">
            <v>4.05</v>
          </cell>
          <cell r="E429" t="str">
            <v>12</v>
          </cell>
          <cell r="F429">
            <v>16</v>
          </cell>
          <cell r="G429" t="str">
            <v>06</v>
          </cell>
          <cell r="H429" t="str">
            <v>5</v>
          </cell>
          <cell r="I429" t="str">
            <v>2</v>
          </cell>
          <cell r="J429" t="str">
            <v>2</v>
          </cell>
          <cell r="K429">
            <v>15</v>
          </cell>
          <cell r="L429" t="str">
            <v>02</v>
          </cell>
          <cell r="N429" t="str">
            <v>16.06.5.2.2.15.02</v>
          </cell>
          <cell r="O429" t="str">
            <v>5.2.2.15.02</v>
          </cell>
          <cell r="P429" t="str">
            <v xml:space="preserve">Belanja Perjalanan Dinas Luar Daerah - An. Aryanti Zoeliana, S.IP.  dalam rangka Penyampaian Usul daan Pengambilan Surat Keputusan KP Pengabdian dan Pemberhentian dengan Hormat sebagai PNS dengan Hak Pensiun An. Lusia Parjiyem, S.P. Dan Padil ke Kanreeg. </v>
          </cell>
          <cell r="Q429" t="str">
            <v>UP/GU/TU</v>
          </cell>
          <cell r="R429" t="str">
            <v>GU</v>
          </cell>
          <cell r="T429">
            <v>10191000</v>
          </cell>
          <cell r="U429">
            <v>495921013</v>
          </cell>
        </row>
        <row r="430">
          <cell r="A430" t="str">
            <v>2Panjar....</v>
          </cell>
          <cell r="B430">
            <v>407</v>
          </cell>
          <cell r="C430" t="str">
            <v>22-12-2017</v>
          </cell>
          <cell r="D430" t="str">
            <v>4.05</v>
          </cell>
          <cell r="E430" t="str">
            <v>12</v>
          </cell>
          <cell r="F430" t="str">
            <v>17</v>
          </cell>
          <cell r="G430" t="str">
            <v>58</v>
          </cell>
          <cell r="H430" t="str">
            <v>Panjar</v>
          </cell>
          <cell r="M430" t="str">
            <v>p</v>
          </cell>
          <cell r="N430" t="str">
            <v>17.58.Panjar....</v>
          </cell>
          <cell r="O430" t="str">
            <v>Panjar....</v>
          </cell>
          <cell r="P430" t="str">
            <v>Panjar - Kegiatan Pemprosesan Cuti dan Izin PNS</v>
          </cell>
          <cell r="Q430" t="str">
            <v>UP/GU/TU</v>
          </cell>
          <cell r="R430" t="str">
            <v>GU</v>
          </cell>
          <cell r="S430">
            <v>2006000</v>
          </cell>
          <cell r="U430">
            <v>497927013</v>
          </cell>
        </row>
        <row r="431">
          <cell r="A431" t="str">
            <v>125.2.1.01.03</v>
          </cell>
          <cell r="B431">
            <v>408</v>
          </cell>
          <cell r="C431" t="str">
            <v>22-12-2017</v>
          </cell>
          <cell r="D431" t="str">
            <v>4.05</v>
          </cell>
          <cell r="E431" t="str">
            <v>12</v>
          </cell>
          <cell r="F431">
            <v>17</v>
          </cell>
          <cell r="G431" t="str">
            <v>58</v>
          </cell>
          <cell r="H431" t="str">
            <v>5</v>
          </cell>
          <cell r="I431" t="str">
            <v>2</v>
          </cell>
          <cell r="J431" t="str">
            <v>1</v>
          </cell>
          <cell r="K431" t="str">
            <v>01</v>
          </cell>
          <cell r="L431" t="str">
            <v>03</v>
          </cell>
          <cell r="N431" t="str">
            <v>17.58.5.2.1.01.03</v>
          </cell>
          <cell r="O431" t="str">
            <v>5.2.1.01.03</v>
          </cell>
          <cell r="P431" t="str">
            <v>Honorarium Pelaksana Kegiatan - PPTK dan BPP - Bulan Desember 2017 - Kegiatan Pemprosesan Cuti dan Izin PNS</v>
          </cell>
          <cell r="Q431" t="str">
            <v>UP/GU/TU</v>
          </cell>
          <cell r="R431" t="str">
            <v>GU</v>
          </cell>
          <cell r="T431">
            <v>255000</v>
          </cell>
          <cell r="U431">
            <v>497672013</v>
          </cell>
        </row>
        <row r="432">
          <cell r="A432" t="str">
            <v>55PPh Pasal 21 ....</v>
          </cell>
          <cell r="B432">
            <v>409</v>
          </cell>
          <cell r="C432" t="str">
            <v>22-12-2017</v>
          </cell>
          <cell r="D432" t="str">
            <v>4.05</v>
          </cell>
          <cell r="E432" t="str">
            <v>12</v>
          </cell>
          <cell r="F432">
            <v>17</v>
          </cell>
          <cell r="G432" t="str">
            <v>58</v>
          </cell>
          <cell r="H432" t="str">
            <v xml:space="preserve">PPh Pasal 21 </v>
          </cell>
          <cell r="M432" t="str">
            <v>a</v>
          </cell>
          <cell r="N432" t="str">
            <v>17.58.PPh Pasal 21 ....</v>
          </cell>
          <cell r="O432" t="str">
            <v>PPh Pasal 21 ....</v>
          </cell>
          <cell r="P432" t="str">
            <v>Pajak - PPh Pasal 21 - Honorarium Pelaksana Kegiatan - PPTK dan BPP - Bulan Desember 2017 - Kegiatan Pemprosesan Cuti dan Izin PNS</v>
          </cell>
          <cell r="Q432" t="str">
            <v>UP/GU/TU</v>
          </cell>
          <cell r="R432" t="str">
            <v>GU</v>
          </cell>
          <cell r="S432">
            <v>12750</v>
          </cell>
          <cell r="U432">
            <v>497684763</v>
          </cell>
        </row>
        <row r="433">
          <cell r="A433" t="str">
            <v>56PPh Pasal 21 ....</v>
          </cell>
          <cell r="B433">
            <v>410</v>
          </cell>
          <cell r="C433" t="str">
            <v>22-12-2017</v>
          </cell>
          <cell r="D433" t="str">
            <v>4.05</v>
          </cell>
          <cell r="E433" t="str">
            <v>12</v>
          </cell>
          <cell r="F433">
            <v>17</v>
          </cell>
          <cell r="G433" t="str">
            <v>58</v>
          </cell>
          <cell r="H433" t="str">
            <v xml:space="preserve">PPh Pasal 21 </v>
          </cell>
          <cell r="M433" t="str">
            <v>a</v>
          </cell>
          <cell r="N433" t="str">
            <v>17.58.PPh Pasal 21 ....</v>
          </cell>
          <cell r="O433" t="str">
            <v>PPh Pasal 21 ....</v>
          </cell>
          <cell r="P433" t="str">
            <v>Pajak - PPh Pasal 21 - Honorarium Pelaksana Kegiatan - PPTK dan BPP - Bulan Desember 2017 - Kegiatan Pemprosesan Cuti dan Izin PNS</v>
          </cell>
          <cell r="Q433" t="str">
            <v>UP/GU/TU</v>
          </cell>
          <cell r="R433" t="str">
            <v>GU</v>
          </cell>
          <cell r="T433">
            <v>12750</v>
          </cell>
          <cell r="U433">
            <v>497672013</v>
          </cell>
        </row>
        <row r="434">
          <cell r="A434" t="str">
            <v>85.2.1.03.01</v>
          </cell>
          <cell r="B434">
            <v>411</v>
          </cell>
          <cell r="C434" t="str">
            <v>22-12-2017</v>
          </cell>
          <cell r="D434" t="str">
            <v>4.05</v>
          </cell>
          <cell r="E434" t="str">
            <v>12</v>
          </cell>
          <cell r="F434">
            <v>17</v>
          </cell>
          <cell r="G434" t="str">
            <v>58</v>
          </cell>
          <cell r="H434" t="str">
            <v>5</v>
          </cell>
          <cell r="I434" t="str">
            <v>2</v>
          </cell>
          <cell r="J434" t="str">
            <v>1</v>
          </cell>
          <cell r="K434" t="str">
            <v>03</v>
          </cell>
          <cell r="L434" t="str">
            <v>01</v>
          </cell>
          <cell r="N434" t="str">
            <v>17.58.5.2.1.03.01</v>
          </cell>
          <cell r="O434" t="str">
            <v>5.2.1.03.01</v>
          </cell>
          <cell r="P434" t="str">
            <v>Uang Lembur PNS - An. Drs. Azid Supriyanto, dkk dalam rangka Penyusunan dan Entry Data PNS yang akan Melaksanakan Cuti - Tanggal 22 s/d 26 November 2017 - Kegiatan Pemprosesan Cuti dan Izin PNS</v>
          </cell>
          <cell r="Q434" t="str">
            <v>UP/GU/TU</v>
          </cell>
          <cell r="R434" t="str">
            <v>GU</v>
          </cell>
          <cell r="T434">
            <v>3321000</v>
          </cell>
          <cell r="U434">
            <v>494351013</v>
          </cell>
        </row>
        <row r="435">
          <cell r="A435" t="str">
            <v>57PPh Pasal 21 ....</v>
          </cell>
          <cell r="B435">
            <v>412</v>
          </cell>
          <cell r="C435" t="str">
            <v>22-12-2017</v>
          </cell>
          <cell r="D435" t="str">
            <v>4.05</v>
          </cell>
          <cell r="E435" t="str">
            <v>12</v>
          </cell>
          <cell r="F435">
            <v>17</v>
          </cell>
          <cell r="G435" t="str">
            <v>58</v>
          </cell>
          <cell r="H435" t="str">
            <v xml:space="preserve">PPh Pasal 21 </v>
          </cell>
          <cell r="M435" t="str">
            <v>a</v>
          </cell>
          <cell r="N435" t="str">
            <v>17.58.PPh Pasal 21 ....</v>
          </cell>
          <cell r="O435" t="str">
            <v>PPh Pasal 21 ....</v>
          </cell>
          <cell r="P435" t="str">
            <v>Pajak - PPh Pasal 21 - Uang Lembur PNS - An. Drs. Azid Supriyanto, dkk dalam rangka Penyusunan dan Entry Data PNS yang akan Melaksanakan Cuti - Tanggal 22 s/d 26 November 2017 - Kegiatan Pemprosesan Cuti dan Izin PNS</v>
          </cell>
          <cell r="Q435" t="str">
            <v>UP/GU/TU</v>
          </cell>
          <cell r="R435" t="str">
            <v>GU</v>
          </cell>
          <cell r="S435">
            <v>218900</v>
          </cell>
          <cell r="U435">
            <v>494569913</v>
          </cell>
        </row>
        <row r="436">
          <cell r="A436" t="str">
            <v>58PPh Pasal 21 ....</v>
          </cell>
          <cell r="B436">
            <v>413</v>
          </cell>
          <cell r="C436" t="str">
            <v>22-12-2017</v>
          </cell>
          <cell r="D436" t="str">
            <v>4.05</v>
          </cell>
          <cell r="E436" t="str">
            <v>12</v>
          </cell>
          <cell r="F436">
            <v>17</v>
          </cell>
          <cell r="G436" t="str">
            <v>58</v>
          </cell>
          <cell r="H436" t="str">
            <v xml:space="preserve">PPh Pasal 21 </v>
          </cell>
          <cell r="M436" t="str">
            <v>a</v>
          </cell>
          <cell r="N436" t="str">
            <v>17.58.PPh Pasal 21 ....</v>
          </cell>
          <cell r="O436" t="str">
            <v>PPh Pasal 21 ....</v>
          </cell>
          <cell r="P436" t="str">
            <v>Pajak - PPh Pasal 21 - Uang Lembur PNS - An. Drs. Azid Supriyanto, dkk dalam rangka Penyusunan dan Entry Data PNS yang akan Melaksanakan Cuti - Tanggal 22 s/d 26 November 2017 - Kegiatan Pemprosesan Cuti dan Izin PNS</v>
          </cell>
          <cell r="Q436" t="str">
            <v>UP/GU/TU</v>
          </cell>
          <cell r="R436" t="str">
            <v>GU</v>
          </cell>
          <cell r="T436">
            <v>218900</v>
          </cell>
          <cell r="U436">
            <v>494351013</v>
          </cell>
        </row>
        <row r="437">
          <cell r="A437" t="str">
            <v>95.2.1.03.01</v>
          </cell>
          <cell r="B437">
            <v>414</v>
          </cell>
          <cell r="C437" t="str">
            <v>22-12-2017</v>
          </cell>
          <cell r="D437" t="str">
            <v>4.05</v>
          </cell>
          <cell r="E437" t="str">
            <v>12</v>
          </cell>
          <cell r="F437">
            <v>17</v>
          </cell>
          <cell r="G437" t="str">
            <v>58</v>
          </cell>
          <cell r="H437" t="str">
            <v>5</v>
          </cell>
          <cell r="I437" t="str">
            <v>2</v>
          </cell>
          <cell r="J437" t="str">
            <v>1</v>
          </cell>
          <cell r="K437" t="str">
            <v>03</v>
          </cell>
          <cell r="L437" t="str">
            <v>01</v>
          </cell>
          <cell r="N437" t="str">
            <v>17.58.5.2.1.03.01</v>
          </cell>
          <cell r="O437" t="str">
            <v>5.2.1.03.01</v>
          </cell>
          <cell r="P437" t="str">
            <v>Uang Lembur PNS - An. Aryanti Zoeliana, S.IP. Dkk dalam rangka Penyusunan dan Entry Data PNS yang akan Melaksanakan Cuti alasan penting, bersalin dan cuti sakit PNS - Tanggal 13 s/d 17 Desember 2017 - Kegiatan Pemprosesan Cuti dan Izin PNS</v>
          </cell>
          <cell r="Q437" t="str">
            <v>UP/GU/TU</v>
          </cell>
          <cell r="R437" t="str">
            <v>GU</v>
          </cell>
          <cell r="T437">
            <v>3321000</v>
          </cell>
          <cell r="U437">
            <v>491030013</v>
          </cell>
        </row>
        <row r="438">
          <cell r="A438" t="str">
            <v>59PPh Pasal 21 ....</v>
          </cell>
          <cell r="B438">
            <v>415</v>
          </cell>
          <cell r="C438" t="str">
            <v>22-12-2017</v>
          </cell>
          <cell r="D438" t="str">
            <v>4.05</v>
          </cell>
          <cell r="E438" t="str">
            <v>12</v>
          </cell>
          <cell r="F438">
            <v>17</v>
          </cell>
          <cell r="G438" t="str">
            <v>58</v>
          </cell>
          <cell r="H438" t="str">
            <v xml:space="preserve">PPh Pasal 21 </v>
          </cell>
          <cell r="M438" t="str">
            <v>a</v>
          </cell>
          <cell r="N438" t="str">
            <v>17.58.PPh Pasal 21 ....</v>
          </cell>
          <cell r="O438" t="str">
            <v>PPh Pasal 21 ....</v>
          </cell>
          <cell r="P438" t="str">
            <v>Pajak - PPh Pasal 21 - Uang Lembur PNS - An. Aryanti Zoeliana, S.IP. Dkk dalam rangka Penyusunan dan Entry Data PNS yang akan Melaksanakan Cuti alasan penting, bersalin dan cuti sakit PNS - Tanggal 13 s/d 17 Desember 2017 - Kegiatan Pemprosesan Cuti dan I</v>
          </cell>
          <cell r="Q438" t="str">
            <v>UP/GU/TU</v>
          </cell>
          <cell r="R438" t="str">
            <v>GU</v>
          </cell>
          <cell r="S438">
            <v>218900</v>
          </cell>
          <cell r="U438">
            <v>491248913</v>
          </cell>
        </row>
        <row r="439">
          <cell r="A439" t="str">
            <v>60PPh Pasal 21 ....</v>
          </cell>
          <cell r="B439">
            <v>416</v>
          </cell>
          <cell r="C439" t="str">
            <v>22-12-2017</v>
          </cell>
          <cell r="D439" t="str">
            <v>4.05</v>
          </cell>
          <cell r="E439" t="str">
            <v>12</v>
          </cell>
          <cell r="F439">
            <v>17</v>
          </cell>
          <cell r="G439" t="str">
            <v>58</v>
          </cell>
          <cell r="H439" t="str">
            <v xml:space="preserve">PPh Pasal 21 </v>
          </cell>
          <cell r="M439" t="str">
            <v>a</v>
          </cell>
          <cell r="N439" t="str">
            <v>17.58.PPh Pasal 21 ....</v>
          </cell>
          <cell r="O439" t="str">
            <v>PPh Pasal 21 ....</v>
          </cell>
          <cell r="P439" t="str">
            <v>Pajak - PPh Pasal 21 - Uang Lembur PNS - An. Aryanti Zoeliana, S.IP. Dkk dalam rangka Penyusunan dan Entry Data PNS yang akan Melaksanakan Cuti alasan penting, bersalin dan cuti sakit PNS - Tanggal 13 s/d 17 Desember 2017 - Kegiatan Pemprosesan Cuti dan I</v>
          </cell>
          <cell r="Q439" t="str">
            <v>UP/GU/TU</v>
          </cell>
          <cell r="R439" t="str">
            <v>GU</v>
          </cell>
          <cell r="T439">
            <v>218900</v>
          </cell>
          <cell r="U439">
            <v>491030013</v>
          </cell>
        </row>
        <row r="440">
          <cell r="A440" t="str">
            <v>65.2.2.01.01</v>
          </cell>
          <cell r="B440">
            <v>417</v>
          </cell>
          <cell r="C440" t="str">
            <v>22-12-2017</v>
          </cell>
          <cell r="D440" t="str">
            <v>4.05</v>
          </cell>
          <cell r="E440" t="str">
            <v>12</v>
          </cell>
          <cell r="F440">
            <v>17</v>
          </cell>
          <cell r="G440" t="str">
            <v>58</v>
          </cell>
          <cell r="H440" t="str">
            <v>5</v>
          </cell>
          <cell r="I440" t="str">
            <v>2</v>
          </cell>
          <cell r="J440">
            <v>2</v>
          </cell>
          <cell r="K440" t="str">
            <v>01</v>
          </cell>
          <cell r="L440" t="str">
            <v>01</v>
          </cell>
          <cell r="N440" t="str">
            <v>17.58.5.2.2.01.01</v>
          </cell>
          <cell r="O440" t="str">
            <v>5.2.2.01.01</v>
          </cell>
          <cell r="P440" t="str">
            <v>Belanja Alat Tulis Kantor - Bulan Desember 2017 - Kegiatan Pemprosesan Cuti dan Izin PNS</v>
          </cell>
          <cell r="Q440" t="str">
            <v>UP/GU/TU</v>
          </cell>
          <cell r="R440" t="str">
            <v>GU</v>
          </cell>
          <cell r="T440">
            <v>754400</v>
          </cell>
          <cell r="U440">
            <v>490275613</v>
          </cell>
        </row>
        <row r="441">
          <cell r="A441" t="str">
            <v>45.2.2.06.02</v>
          </cell>
          <cell r="B441">
            <v>418</v>
          </cell>
          <cell r="C441" t="str">
            <v>22-12-2017</v>
          </cell>
          <cell r="D441" t="str">
            <v>4.05</v>
          </cell>
          <cell r="E441" t="str">
            <v>12</v>
          </cell>
          <cell r="F441">
            <v>17</v>
          </cell>
          <cell r="G441" t="str">
            <v>58</v>
          </cell>
          <cell r="H441" t="str">
            <v>5</v>
          </cell>
          <cell r="I441" t="str">
            <v>2</v>
          </cell>
          <cell r="J441">
            <v>2</v>
          </cell>
          <cell r="K441" t="str">
            <v>06</v>
          </cell>
          <cell r="L441" t="str">
            <v>02</v>
          </cell>
          <cell r="N441" t="str">
            <v>17.58.5.2.2.06.02</v>
          </cell>
          <cell r="O441" t="str">
            <v>5.2.2.06.02</v>
          </cell>
          <cell r="P441" t="str">
            <v>Belanja Penggandaan - Bulan Desember 2017 - Kegiatan Pemprosesan Cuti dan Izin PNS</v>
          </cell>
          <cell r="Q441" t="str">
            <v>UP/GU/TU</v>
          </cell>
          <cell r="R441" t="str">
            <v>GU</v>
          </cell>
          <cell r="T441">
            <v>136600</v>
          </cell>
          <cell r="U441">
            <v>490139013</v>
          </cell>
        </row>
        <row r="442">
          <cell r="A442" t="str">
            <v>45.2.2.15.01</v>
          </cell>
          <cell r="B442">
            <v>419</v>
          </cell>
          <cell r="C442" t="str">
            <v>22-12-2017</v>
          </cell>
          <cell r="D442" t="str">
            <v>4.05</v>
          </cell>
          <cell r="E442" t="str">
            <v>12</v>
          </cell>
          <cell r="F442">
            <v>17</v>
          </cell>
          <cell r="G442" t="str">
            <v>58</v>
          </cell>
          <cell r="H442" t="str">
            <v>5</v>
          </cell>
          <cell r="I442" t="str">
            <v>2</v>
          </cell>
          <cell r="J442">
            <v>2</v>
          </cell>
          <cell r="K442">
            <v>15</v>
          </cell>
          <cell r="L442" t="str">
            <v>01</v>
          </cell>
          <cell r="N442" t="str">
            <v>17.58.5.2.2.15.01</v>
          </cell>
          <cell r="O442" t="str">
            <v>5.2.2.15.01</v>
          </cell>
          <cell r="P442" t="str">
            <v>Belanja Perjalanan Dinas Dalam Daerah - An. Murjono dkk dalam rangka Penyampaian Tembusan Surat Keputusan Walikota Metro tentang Cuti di Luar Tanggungan Negara PNS An. dr. Ayu Rahmadhani Yanti ke PT. Taspen di Bandar Lampung - Tanggal 15 November 2017 - K</v>
          </cell>
          <cell r="Q442" t="str">
            <v>UP/GU/TU</v>
          </cell>
          <cell r="R442" t="str">
            <v>GU</v>
          </cell>
          <cell r="T442">
            <v>550000</v>
          </cell>
          <cell r="U442">
            <v>489589013</v>
          </cell>
        </row>
        <row r="443">
          <cell r="A443" t="str">
            <v>55.2.2.15.01</v>
          </cell>
          <cell r="B443">
            <v>420</v>
          </cell>
          <cell r="C443" t="str">
            <v>22-12-2017</v>
          </cell>
          <cell r="D443" t="str">
            <v>4.05</v>
          </cell>
          <cell r="E443" t="str">
            <v>12</v>
          </cell>
          <cell r="F443">
            <v>17</v>
          </cell>
          <cell r="G443" t="str">
            <v>58</v>
          </cell>
          <cell r="H443" t="str">
            <v>5</v>
          </cell>
          <cell r="I443" t="str">
            <v>2</v>
          </cell>
          <cell r="J443">
            <v>2</v>
          </cell>
          <cell r="K443">
            <v>15</v>
          </cell>
          <cell r="L443" t="str">
            <v>01</v>
          </cell>
          <cell r="N443" t="str">
            <v>17.58.5.2.2.15.01</v>
          </cell>
          <cell r="O443" t="str">
            <v>5.2.2.15.01</v>
          </cell>
          <cell r="P443" t="str">
            <v xml:space="preserve">Belanja Perjalanan Dinas Dalam Daerah - An. Murjono dkk dalam rangka Menyampaikan Tembusan SK Walikota Metro tentang Pengakaktifan PNS yg telah selesai menjalankan Cuti di Luar Tanggungan Negara An. Edi Sanjaya ke BKD Jakarta - Tanggal 07 Desember 2017 - </v>
          </cell>
          <cell r="Q443" t="str">
            <v>UP/GU/TU</v>
          </cell>
          <cell r="R443" t="str">
            <v>GU</v>
          </cell>
          <cell r="T443">
            <v>650000</v>
          </cell>
          <cell r="U443">
            <v>488939013</v>
          </cell>
        </row>
        <row r="444">
          <cell r="A444" t="str">
            <v>155.2.2.15.02</v>
          </cell>
          <cell r="B444">
            <v>421</v>
          </cell>
          <cell r="C444" t="str">
            <v>22-12-2017</v>
          </cell>
          <cell r="D444" t="str">
            <v>4.05</v>
          </cell>
          <cell r="E444" t="str">
            <v>12</v>
          </cell>
          <cell r="F444">
            <v>17</v>
          </cell>
          <cell r="G444" t="str">
            <v>58</v>
          </cell>
          <cell r="H444" t="str">
            <v>5</v>
          </cell>
          <cell r="I444" t="str">
            <v>2</v>
          </cell>
          <cell r="J444">
            <v>2</v>
          </cell>
          <cell r="K444">
            <v>15</v>
          </cell>
          <cell r="L444" t="str">
            <v>02</v>
          </cell>
          <cell r="N444" t="str">
            <v>17.58.5.2.2.15.02</v>
          </cell>
          <cell r="O444" t="str">
            <v>5.2.2.15.02</v>
          </cell>
          <cell r="P444" t="str">
            <v>Belanja Perjalanan Dinas Luar Daerah - Kornel Mainof dkk dalam rangka Pengambilan Nota Persetujuan Pengaktifan Kembali PNS setelah Menjalankan Cuti di Luar Tanggungan Negara An. Edi Sanjaya ke Kanreg. V BKN Jakarta - Tanggal 04 s/d 06 Desember 2017 - Kegi</v>
          </cell>
          <cell r="Q444" t="str">
            <v>UP/GU/TU</v>
          </cell>
          <cell r="R444" t="str">
            <v>GU</v>
          </cell>
          <cell r="T444">
            <v>2930000</v>
          </cell>
          <cell r="U444">
            <v>486009013</v>
          </cell>
        </row>
        <row r="445">
          <cell r="A445" t="str">
            <v>3Panjar....</v>
          </cell>
          <cell r="B445">
            <v>422</v>
          </cell>
          <cell r="C445" t="str">
            <v>22-12-2017</v>
          </cell>
          <cell r="D445" t="str">
            <v>4.05</v>
          </cell>
          <cell r="E445" t="str">
            <v>12</v>
          </cell>
          <cell r="F445" t="str">
            <v>17</v>
          </cell>
          <cell r="G445" t="str">
            <v>51</v>
          </cell>
          <cell r="H445" t="str">
            <v>Panjar</v>
          </cell>
          <cell r="M445" t="str">
            <v>p</v>
          </cell>
          <cell r="N445" t="str">
            <v>17.51.Panjar....</v>
          </cell>
          <cell r="O445" t="str">
            <v>Panjar....</v>
          </cell>
          <cell r="P445" t="str">
            <v>Panjar - Kegiatan Ujian Dinas Tingkat I dan Tingkat II</v>
          </cell>
          <cell r="Q445" t="str">
            <v>UP/GU/TU</v>
          </cell>
          <cell r="R445" t="str">
            <v>GU</v>
          </cell>
          <cell r="S445">
            <v>16929000</v>
          </cell>
          <cell r="U445">
            <v>502938013</v>
          </cell>
        </row>
        <row r="446">
          <cell r="A446" t="str">
            <v>135.2.1.01.03</v>
          </cell>
          <cell r="B446">
            <v>423</v>
          </cell>
          <cell r="C446" t="str">
            <v>22-12-2017</v>
          </cell>
          <cell r="D446" t="str">
            <v>4.05</v>
          </cell>
          <cell r="E446" t="str">
            <v>12</v>
          </cell>
          <cell r="F446">
            <v>17</v>
          </cell>
          <cell r="G446">
            <v>51</v>
          </cell>
          <cell r="H446" t="str">
            <v>5</v>
          </cell>
          <cell r="I446" t="str">
            <v>2</v>
          </cell>
          <cell r="J446" t="str">
            <v>1</v>
          </cell>
          <cell r="K446" t="str">
            <v>01</v>
          </cell>
          <cell r="L446" t="str">
            <v>03</v>
          </cell>
          <cell r="N446" t="str">
            <v>17.51.5.2.1.01.03</v>
          </cell>
          <cell r="O446" t="str">
            <v>5.2.1.01.03</v>
          </cell>
          <cell r="P446" t="str">
            <v>Honorarium Pelaksana Kegiatan - PPTK dan BPP - Bulan Oktober s/d Desember 2017 - Kegiatan Ujian Dinas Tingkat I dan Tingkat II</v>
          </cell>
          <cell r="Q446" t="str">
            <v>UP/GU/TU</v>
          </cell>
          <cell r="R446" t="str">
            <v>GU</v>
          </cell>
          <cell r="T446">
            <v>1050000</v>
          </cell>
          <cell r="U446">
            <v>501888013</v>
          </cell>
        </row>
        <row r="447">
          <cell r="A447" t="str">
            <v>41PPh Pasal 21....</v>
          </cell>
          <cell r="B447">
            <v>424</v>
          </cell>
          <cell r="C447" t="str">
            <v>22-12-2017</v>
          </cell>
          <cell r="D447" t="str">
            <v>4.05</v>
          </cell>
          <cell r="E447" t="str">
            <v>12</v>
          </cell>
          <cell r="F447">
            <v>17</v>
          </cell>
          <cell r="G447">
            <v>51</v>
          </cell>
          <cell r="H447" t="str">
            <v>PPh Pasal 21</v>
          </cell>
          <cell r="M447" t="str">
            <v>a</v>
          </cell>
          <cell r="N447" t="str">
            <v>17.51.PPh Pasal 21....</v>
          </cell>
          <cell r="O447" t="str">
            <v>PPh Pasal 21....</v>
          </cell>
          <cell r="P447" t="str">
            <v>Pajak - PPh Pasal 21 - Honorarium Pelaksana Kegiatan - PPTK dan BPP - Bulan Oktober s/d Desember 2017 - Kegiatan Ujian Dinas Tingkat I dan Tingkat II</v>
          </cell>
          <cell r="Q447" t="str">
            <v>UP/GU/TU</v>
          </cell>
          <cell r="R447" t="str">
            <v>GU</v>
          </cell>
          <cell r="S447">
            <v>30000</v>
          </cell>
          <cell r="U447">
            <v>501918013</v>
          </cell>
        </row>
        <row r="448">
          <cell r="A448" t="str">
            <v>42PPh Pasal 21....</v>
          </cell>
          <cell r="B448">
            <v>425</v>
          </cell>
          <cell r="C448" t="str">
            <v>22-12-2017</v>
          </cell>
          <cell r="D448" t="str">
            <v>4.05</v>
          </cell>
          <cell r="E448" t="str">
            <v>12</v>
          </cell>
          <cell r="F448">
            <v>17</v>
          </cell>
          <cell r="G448">
            <v>51</v>
          </cell>
          <cell r="H448" t="str">
            <v>PPh Pasal 21</v>
          </cell>
          <cell r="M448" t="str">
            <v>a</v>
          </cell>
          <cell r="N448" t="str">
            <v>17.51.PPh Pasal 21....</v>
          </cell>
          <cell r="O448" t="str">
            <v>PPh Pasal 21....</v>
          </cell>
          <cell r="P448" t="str">
            <v>Pajak - PPh Pasal 21 - Honorarium Pelaksana Kegiatan - PPTK dan BPP - Bulan Oktober s/d Desember 2017 - Kegiatan Ujian Dinas Tingkat I dan Tingkat II</v>
          </cell>
          <cell r="Q448" t="str">
            <v>UP/GU/TU</v>
          </cell>
          <cell r="R448" t="str">
            <v>GU</v>
          </cell>
          <cell r="T448">
            <v>30000</v>
          </cell>
          <cell r="U448">
            <v>501888013</v>
          </cell>
        </row>
        <row r="449">
          <cell r="A449" t="str">
            <v>55.2.2.06.02</v>
          </cell>
          <cell r="B449">
            <v>426</v>
          </cell>
          <cell r="C449" t="str">
            <v>22-12-2017</v>
          </cell>
          <cell r="D449" t="str">
            <v>4.05</v>
          </cell>
          <cell r="E449" t="str">
            <v>12</v>
          </cell>
          <cell r="F449">
            <v>17</v>
          </cell>
          <cell r="G449">
            <v>51</v>
          </cell>
          <cell r="H449" t="str">
            <v>5</v>
          </cell>
          <cell r="I449" t="str">
            <v>2</v>
          </cell>
          <cell r="J449">
            <v>2</v>
          </cell>
          <cell r="K449" t="str">
            <v>06</v>
          </cell>
          <cell r="L449" t="str">
            <v>02</v>
          </cell>
          <cell r="N449" t="str">
            <v>17.51.5.2.2.06.02</v>
          </cell>
          <cell r="O449" t="str">
            <v>5.2.2.06.02</v>
          </cell>
          <cell r="P449" t="str">
            <v>Belanja Penggandaan - Bulan Desember 2017 - Kegiatan Ujian Dinas Tingkat I dan Tingkat II</v>
          </cell>
          <cell r="Q449" t="str">
            <v>UP/GU/TU</v>
          </cell>
          <cell r="R449" t="str">
            <v>GU</v>
          </cell>
          <cell r="T449">
            <v>411000</v>
          </cell>
          <cell r="U449">
            <v>501477013</v>
          </cell>
        </row>
        <row r="450">
          <cell r="A450" t="str">
            <v>65.2.2.15.01</v>
          </cell>
          <cell r="B450">
            <v>427</v>
          </cell>
          <cell r="C450" t="str">
            <v>22-12-2017</v>
          </cell>
          <cell r="D450" t="str">
            <v>4.05</v>
          </cell>
          <cell r="E450" t="str">
            <v>12</v>
          </cell>
          <cell r="F450">
            <v>17</v>
          </cell>
          <cell r="G450">
            <v>51</v>
          </cell>
          <cell r="H450" t="str">
            <v>5</v>
          </cell>
          <cell r="I450" t="str">
            <v>2</v>
          </cell>
          <cell r="J450">
            <v>2</v>
          </cell>
          <cell r="K450">
            <v>15</v>
          </cell>
          <cell r="L450" t="str">
            <v>01</v>
          </cell>
          <cell r="N450" t="str">
            <v>17.51.5.2.2.15.01</v>
          </cell>
          <cell r="O450" t="str">
            <v>5.2.2.15.01</v>
          </cell>
          <cell r="P450" t="str">
            <v>Belanja Perjalanan Dinas Dalam Daerah - An. Syarifudin, S.Sos. M.M. Dkk dalam rangka Penyampaian Hasil Dinas Tk. I dan Tk. II di BKD Propinsi Lampung - Kegiatan Ujian Dinas Tingkat I dan Tingkat II</v>
          </cell>
          <cell r="Q450" t="str">
            <v>UP/GU/TU</v>
          </cell>
          <cell r="R450" t="str">
            <v>GU</v>
          </cell>
          <cell r="T450">
            <v>450000</v>
          </cell>
          <cell r="U450">
            <v>501027013</v>
          </cell>
        </row>
        <row r="451">
          <cell r="A451" t="str">
            <v>165.2.2.15.02</v>
          </cell>
          <cell r="B451">
            <v>428</v>
          </cell>
          <cell r="C451" t="str">
            <v>22-12-2017</v>
          </cell>
          <cell r="D451" t="str">
            <v>4.05</v>
          </cell>
          <cell r="E451" t="str">
            <v>12</v>
          </cell>
          <cell r="F451">
            <v>17</v>
          </cell>
          <cell r="G451">
            <v>51</v>
          </cell>
          <cell r="H451" t="str">
            <v>5</v>
          </cell>
          <cell r="I451" t="str">
            <v>2</v>
          </cell>
          <cell r="J451">
            <v>2</v>
          </cell>
          <cell r="K451">
            <v>15</v>
          </cell>
          <cell r="L451" t="str">
            <v>02</v>
          </cell>
          <cell r="N451" t="str">
            <v>17.51.5.2.2.15.02</v>
          </cell>
          <cell r="O451" t="str">
            <v>5.2.2.15.02</v>
          </cell>
          <cell r="P451" t="str">
            <v>Belanja Perjalanan Dinas Luar Daerah - An. Fikri Apriadi, S.IP. M.PA. Dkk dalam rangka Konsultasi Pelaksanaan Kegiatan Ujian Dinas Tk. I dan Tk. II di Kanreg. V BKN Jakarta - Tanggal 29 November s/d 01 Desember 2017 - Kegiatan Ujian Dinas Tingkat I dan Ti</v>
          </cell>
          <cell r="Q451" t="str">
            <v>UP/GU/TU</v>
          </cell>
          <cell r="R451" t="str">
            <v>GU</v>
          </cell>
          <cell r="T451">
            <v>8759649</v>
          </cell>
          <cell r="U451">
            <v>492267364</v>
          </cell>
        </row>
        <row r="452">
          <cell r="A452" t="str">
            <v>15.2.2.05.01</v>
          </cell>
          <cell r="B452">
            <v>429</v>
          </cell>
          <cell r="C452" t="str">
            <v>22-12-2017</v>
          </cell>
          <cell r="D452" t="str">
            <v>4.05</v>
          </cell>
          <cell r="E452" t="str">
            <v>12</v>
          </cell>
          <cell r="F452" t="str">
            <v>02</v>
          </cell>
          <cell r="G452" t="str">
            <v>24</v>
          </cell>
          <cell r="H452" t="str">
            <v>5</v>
          </cell>
          <cell r="I452" t="str">
            <v>2</v>
          </cell>
          <cell r="J452" t="str">
            <v>2</v>
          </cell>
          <cell r="K452" t="str">
            <v>05</v>
          </cell>
          <cell r="L452" t="str">
            <v>01</v>
          </cell>
          <cell r="N452" t="str">
            <v>02.24.5.2.2.05.01</v>
          </cell>
          <cell r="O452" t="str">
            <v>5.2.2.05.01</v>
          </cell>
          <cell r="P452" t="str">
            <v>Belanja Jasa Service - Kendaraan Dinas Roda 2 sebanyak 10 Unit - Kegiatan Pemeliharaan Rutin/Berkala Kendaraan Dinas/Operasional</v>
          </cell>
          <cell r="Q452" t="str">
            <v>UP/GU/TU</v>
          </cell>
          <cell r="R452" t="str">
            <v>GU</v>
          </cell>
          <cell r="T452">
            <v>473000</v>
          </cell>
          <cell r="U452">
            <v>491794364</v>
          </cell>
        </row>
        <row r="453">
          <cell r="A453" t="str">
            <v>53PPh Pasal 23....</v>
          </cell>
          <cell r="B453">
            <v>430</v>
          </cell>
          <cell r="C453" t="str">
            <v>22-12-2017</v>
          </cell>
          <cell r="D453" t="str">
            <v>4.05</v>
          </cell>
          <cell r="E453" t="str">
            <v>12</v>
          </cell>
          <cell r="F453" t="str">
            <v>02</v>
          </cell>
          <cell r="G453" t="str">
            <v>24</v>
          </cell>
          <cell r="H453" t="str">
            <v>PPh Pasal 23</v>
          </cell>
          <cell r="M453" t="str">
            <v>a</v>
          </cell>
          <cell r="N453" t="str">
            <v>02.24.PPh Pasal 23....</v>
          </cell>
          <cell r="O453" t="str">
            <v>PPh Pasal 23....</v>
          </cell>
          <cell r="P453" t="str">
            <v>Pajak - PPh Pasal 23 - Belanja Jasa Service - Kendaraan Dinas Roda 2 sebanyak 10 Unit - Kegiatan Pemeliharaan Rutin/Berkala Kendaraan Dinas/Operasional</v>
          </cell>
          <cell r="Q453" t="str">
            <v>UP/GU/TU</v>
          </cell>
          <cell r="R453" t="str">
            <v>GU</v>
          </cell>
          <cell r="S453">
            <v>9460</v>
          </cell>
          <cell r="U453">
            <v>491803824</v>
          </cell>
        </row>
        <row r="454">
          <cell r="A454" t="str">
            <v>54PPh Pasal 23....</v>
          </cell>
          <cell r="B454">
            <v>431</v>
          </cell>
          <cell r="C454" t="str">
            <v>22-12-2017</v>
          </cell>
          <cell r="D454" t="str">
            <v>4.05</v>
          </cell>
          <cell r="E454" t="str">
            <v>12</v>
          </cell>
          <cell r="F454" t="str">
            <v>02</v>
          </cell>
          <cell r="G454" t="str">
            <v>24</v>
          </cell>
          <cell r="H454" t="str">
            <v>PPh Pasal 23</v>
          </cell>
          <cell r="M454" t="str">
            <v>a</v>
          </cell>
          <cell r="N454" t="str">
            <v>02.24.PPh Pasal 23....</v>
          </cell>
          <cell r="O454" t="str">
            <v>PPh Pasal 23....</v>
          </cell>
          <cell r="P454" t="str">
            <v>Pajak - PPh Pasal 23 - Belanja Jasa Service - Kendaraan Dinas Roda 2 sebanyak 10 Unit - Kegiatan Pemeliharaan Rutin/Berkala Kendaraan Dinas/Operasional</v>
          </cell>
          <cell r="Q454" t="str">
            <v>UP/GU/TU</v>
          </cell>
          <cell r="R454" t="str">
            <v>GU</v>
          </cell>
          <cell r="T454">
            <v>9460</v>
          </cell>
          <cell r="U454">
            <v>491794364</v>
          </cell>
        </row>
        <row r="455">
          <cell r="A455" t="str">
            <v>15.2.2.05.02</v>
          </cell>
          <cell r="B455">
            <v>432</v>
          </cell>
          <cell r="C455" t="str">
            <v>22-12-2017</v>
          </cell>
          <cell r="D455" t="str">
            <v>4.05</v>
          </cell>
          <cell r="E455" t="str">
            <v>12</v>
          </cell>
          <cell r="F455" t="str">
            <v>02</v>
          </cell>
          <cell r="G455" t="str">
            <v>24</v>
          </cell>
          <cell r="H455" t="str">
            <v>5</v>
          </cell>
          <cell r="I455" t="str">
            <v>2</v>
          </cell>
          <cell r="J455" t="str">
            <v>2</v>
          </cell>
          <cell r="K455" t="str">
            <v>05</v>
          </cell>
          <cell r="L455" t="str">
            <v>02</v>
          </cell>
          <cell r="N455" t="str">
            <v>02.24.5.2.2.05.02</v>
          </cell>
          <cell r="O455" t="str">
            <v>5.2.2.05.02</v>
          </cell>
          <cell r="P455" t="str">
            <v>Belanja Penggantian Suku Cadang - Penggantian Onderdil Kendaraan Dinas Roda 2 sebanyak 10 Unit - Kegiatan Pemeliharaan Rutin/Berkala Kendaraan Dinas/Operasional</v>
          </cell>
          <cell r="Q455" t="str">
            <v>UP/GU/TU</v>
          </cell>
          <cell r="R455" t="str">
            <v>GU</v>
          </cell>
          <cell r="T455">
            <v>3938000</v>
          </cell>
          <cell r="U455">
            <v>487856364</v>
          </cell>
        </row>
        <row r="456">
          <cell r="A456" t="str">
            <v>52PPN DN ....</v>
          </cell>
          <cell r="B456">
            <v>433</v>
          </cell>
          <cell r="C456" t="str">
            <v>22-12-2017</v>
          </cell>
          <cell r="D456" t="str">
            <v>4.05</v>
          </cell>
          <cell r="E456" t="str">
            <v>12</v>
          </cell>
          <cell r="F456" t="str">
            <v>02</v>
          </cell>
          <cell r="G456" t="str">
            <v>24</v>
          </cell>
          <cell r="H456" t="str">
            <v xml:space="preserve">PPN DN </v>
          </cell>
          <cell r="M456" t="str">
            <v>a</v>
          </cell>
          <cell r="N456" t="str">
            <v>02.24.PPN DN ....</v>
          </cell>
          <cell r="O456" t="str">
            <v>PPN DN ....</v>
          </cell>
          <cell r="P456" t="str">
            <v>Pajak - PPN DN - Belanja Penggantian Suku Cadang - Penggantian Onderdil Kendaraan Dinas Roda 2 sebanyak 10 Unit - Kegiatan Pemeliharaan Rutin/Berkala Kendaraan Dinas/Operasional</v>
          </cell>
          <cell r="Q456" t="str">
            <v>UP/GU/TU</v>
          </cell>
          <cell r="R456" t="str">
            <v>GU</v>
          </cell>
          <cell r="S456">
            <v>358000</v>
          </cell>
          <cell r="U456">
            <v>488214364</v>
          </cell>
        </row>
        <row r="457">
          <cell r="A457" t="str">
            <v>20PPh Pasal 22....</v>
          </cell>
          <cell r="B457">
            <v>434</v>
          </cell>
          <cell r="C457" t="str">
            <v>22-12-2017</v>
          </cell>
          <cell r="D457" t="str">
            <v>4.05</v>
          </cell>
          <cell r="E457" t="str">
            <v>12</v>
          </cell>
          <cell r="F457" t="str">
            <v>02</v>
          </cell>
          <cell r="G457" t="str">
            <v>24</v>
          </cell>
          <cell r="H457" t="str">
            <v>PPh Pasal 22</v>
          </cell>
          <cell r="M457" t="str">
            <v>a</v>
          </cell>
          <cell r="N457" t="str">
            <v>02.24.PPh Pasal 22....</v>
          </cell>
          <cell r="O457" t="str">
            <v>PPh Pasal 22....</v>
          </cell>
          <cell r="P457" t="str">
            <v>Pajak - PPh Pasal 22 - Belanja Penggantian Suku Cadang - Penggantian Onderdil Kendaraan Dinas Roda 2 sebanyak 10 Unit - Kegiatan Pemeliharaan Rutin/Berkala Kendaraan Dinas/Operasional</v>
          </cell>
          <cell r="Q457" t="str">
            <v>UP/GU/TU</v>
          </cell>
          <cell r="R457" t="str">
            <v>GU</v>
          </cell>
          <cell r="S457">
            <v>53700</v>
          </cell>
          <cell r="U457">
            <v>488268064</v>
          </cell>
        </row>
        <row r="458">
          <cell r="A458" t="str">
            <v>53PPN DN ....</v>
          </cell>
          <cell r="B458">
            <v>435</v>
          </cell>
          <cell r="C458" t="str">
            <v>22-12-2017</v>
          </cell>
          <cell r="D458" t="str">
            <v>4.05</v>
          </cell>
          <cell r="E458" t="str">
            <v>12</v>
          </cell>
          <cell r="F458" t="str">
            <v>02</v>
          </cell>
          <cell r="G458" t="str">
            <v>24</v>
          </cell>
          <cell r="H458" t="str">
            <v xml:space="preserve">PPN DN </v>
          </cell>
          <cell r="M458" t="str">
            <v>a</v>
          </cell>
          <cell r="N458" t="str">
            <v>02.24.PPN DN ....</v>
          </cell>
          <cell r="O458" t="str">
            <v>PPN DN ....</v>
          </cell>
          <cell r="P458" t="str">
            <v>Pajak - PPN DN - Belanja Penggantian Suku Cadang - Penggantian Onderdil Kendaraan Dinas Roda 2 sebanyak 10 Unit - Kegiatan Pemeliharaan Rutin/Berkala Kendaraan Dinas/Operasional</v>
          </cell>
          <cell r="Q458" t="str">
            <v>UP/GU/TU</v>
          </cell>
          <cell r="R458" t="str">
            <v>GU</v>
          </cell>
          <cell r="T458">
            <v>358000</v>
          </cell>
          <cell r="U458">
            <v>487910064</v>
          </cell>
        </row>
        <row r="459">
          <cell r="A459" t="str">
            <v>21PPh Pasal 22....</v>
          </cell>
          <cell r="B459">
            <v>436</v>
          </cell>
          <cell r="C459" t="str">
            <v>22-12-2017</v>
          </cell>
          <cell r="D459" t="str">
            <v>4.05</v>
          </cell>
          <cell r="E459" t="str">
            <v>12</v>
          </cell>
          <cell r="F459" t="str">
            <v>02</v>
          </cell>
          <cell r="G459" t="str">
            <v>24</v>
          </cell>
          <cell r="H459" t="str">
            <v>PPh Pasal 22</v>
          </cell>
          <cell r="M459" t="str">
            <v>a</v>
          </cell>
          <cell r="N459" t="str">
            <v>02.24.PPh Pasal 22....</v>
          </cell>
          <cell r="O459" t="str">
            <v>PPh Pasal 22....</v>
          </cell>
          <cell r="P459" t="str">
            <v>Pajak - PPh Pasal 22 - Belanja Penggantian Suku Cadang - Penggantian Onderdil Kendaraan Dinas Roda 2 sebanyak 10 Unit - Kegiatan Pemeliharaan Rutin/Berkala Kendaraan Dinas/Operasional</v>
          </cell>
          <cell r="Q459" t="str">
            <v>UP/GU/TU</v>
          </cell>
          <cell r="R459" t="str">
            <v>GU</v>
          </cell>
          <cell r="T459">
            <v>53700</v>
          </cell>
          <cell r="U459">
            <v>487856364</v>
          </cell>
        </row>
        <row r="460">
          <cell r="A460" t="str">
            <v>15.2.2.05.03</v>
          </cell>
          <cell r="B460">
            <v>437</v>
          </cell>
          <cell r="C460" t="str">
            <v>22-12-2017</v>
          </cell>
          <cell r="D460" t="str">
            <v>4.05</v>
          </cell>
          <cell r="E460" t="str">
            <v>12</v>
          </cell>
          <cell r="F460" t="str">
            <v>02</v>
          </cell>
          <cell r="G460" t="str">
            <v>24</v>
          </cell>
          <cell r="H460" t="str">
            <v>5</v>
          </cell>
          <cell r="I460" t="str">
            <v>2</v>
          </cell>
          <cell r="J460" t="str">
            <v>2</v>
          </cell>
          <cell r="K460" t="str">
            <v>05</v>
          </cell>
          <cell r="L460" t="str">
            <v>03</v>
          </cell>
          <cell r="N460" t="str">
            <v>02.24.5.2.2.05.03</v>
          </cell>
          <cell r="O460" t="str">
            <v>5.2.2.05.03</v>
          </cell>
          <cell r="P460" t="str">
            <v>Belanja Bahan Bakar Minyak/Gas dan Pelumas - Ganti Oli Kendaraan Dinas Roda 4 sebanyak 10 Unit - Kegiatan Pemeliharaan Rutin/Berkala Kendaraan Dinas/Operasional</v>
          </cell>
          <cell r="Q460" t="str">
            <v>UP/GU/TU</v>
          </cell>
          <cell r="R460" t="str">
            <v>GU</v>
          </cell>
          <cell r="T460">
            <v>400000</v>
          </cell>
          <cell r="U460">
            <v>487456364</v>
          </cell>
        </row>
        <row r="461">
          <cell r="A461" t="str">
            <v>4Panjar....</v>
          </cell>
          <cell r="B461">
            <v>438</v>
          </cell>
          <cell r="C461" t="str">
            <v>22-12-2017</v>
          </cell>
          <cell r="D461" t="str">
            <v>4.05</v>
          </cell>
          <cell r="E461" t="str">
            <v>12</v>
          </cell>
          <cell r="F461">
            <v>17</v>
          </cell>
          <cell r="G461">
            <v>44</v>
          </cell>
          <cell r="H461" t="str">
            <v>Panjar</v>
          </cell>
          <cell r="M461" t="str">
            <v>p</v>
          </cell>
          <cell r="N461" t="str">
            <v>17.44.Panjar....</v>
          </cell>
          <cell r="O461" t="str">
            <v>Panjar....</v>
          </cell>
          <cell r="P461" t="str">
            <v>Panjar - Kegiatan Pemetaan Kompetensi PNS</v>
          </cell>
          <cell r="Q461" t="str">
            <v>UP/GU/TU</v>
          </cell>
          <cell r="R461" t="str">
            <v>GU</v>
          </cell>
          <cell r="S461">
            <v>11758954</v>
          </cell>
          <cell r="U461">
            <v>499215318</v>
          </cell>
        </row>
        <row r="462">
          <cell r="A462" t="str">
            <v>55.2.2.07.02</v>
          </cell>
          <cell r="B462">
            <v>439</v>
          </cell>
          <cell r="C462" t="str">
            <v>22-12-2017</v>
          </cell>
          <cell r="D462" t="str">
            <v>4.05</v>
          </cell>
          <cell r="E462" t="str">
            <v>12</v>
          </cell>
          <cell r="F462">
            <v>17</v>
          </cell>
          <cell r="G462">
            <v>44</v>
          </cell>
          <cell r="H462" t="str">
            <v>5</v>
          </cell>
          <cell r="I462" t="str">
            <v>2</v>
          </cell>
          <cell r="J462">
            <v>2</v>
          </cell>
          <cell r="K462" t="str">
            <v>07</v>
          </cell>
          <cell r="L462" t="str">
            <v>02</v>
          </cell>
          <cell r="N462" t="str">
            <v>17.44.5.2.2.07.02</v>
          </cell>
          <cell r="O462" t="str">
            <v>5.2.2.07.02</v>
          </cell>
          <cell r="P462" t="str">
            <v>Belanja Sewa Gedung/Kantor/Tempat - Sewa ruang lengkap dalam rangka Pembahasan Nota Kesepahaman - Tanggal 26 Oktober 2017 - Kegiatan Pemetaan Kompetensi PNS</v>
          </cell>
          <cell r="Q462" t="str">
            <v>UP/GU/TU</v>
          </cell>
          <cell r="R462" t="str">
            <v>GU</v>
          </cell>
          <cell r="T462">
            <v>9600000</v>
          </cell>
          <cell r="U462">
            <v>489615318</v>
          </cell>
        </row>
        <row r="463">
          <cell r="A463" t="str">
            <v>145.2.1.01.03</v>
          </cell>
          <cell r="B463">
            <v>440</v>
          </cell>
          <cell r="C463" t="str">
            <v>22-12-2017</v>
          </cell>
          <cell r="D463" t="str">
            <v>4.05</v>
          </cell>
          <cell r="E463" t="str">
            <v>12</v>
          </cell>
          <cell r="F463">
            <v>17</v>
          </cell>
          <cell r="G463" t="str">
            <v>04</v>
          </cell>
          <cell r="H463" t="str">
            <v>5</v>
          </cell>
          <cell r="I463" t="str">
            <v>2</v>
          </cell>
          <cell r="J463" t="str">
            <v>1</v>
          </cell>
          <cell r="K463" t="str">
            <v>01</v>
          </cell>
          <cell r="L463" t="str">
            <v>03</v>
          </cell>
          <cell r="N463" t="str">
            <v>17.04.5.2.1.01.03</v>
          </cell>
          <cell r="O463" t="str">
            <v>5.2.1.01.03</v>
          </cell>
          <cell r="P463" t="str">
            <v>Honorarium Pelaksana Kegiatan - PPTK dan BPP - Bulan Juli s/d Desember 2017 - An. Syarifudin, S.Sos. M.M. Dkk - Kegiatan Penataan Sistem Administrasi  Kenaikan Pangkat Otomatis PNS</v>
          </cell>
          <cell r="Q463" t="str">
            <v>UP/GU/TU</v>
          </cell>
          <cell r="R463" t="str">
            <v>GU</v>
          </cell>
          <cell r="T463">
            <v>2280000</v>
          </cell>
          <cell r="U463">
            <v>487335318</v>
          </cell>
        </row>
        <row r="464">
          <cell r="A464" t="str">
            <v>61PPh Pasal 21 ....</v>
          </cell>
          <cell r="B464">
            <v>441</v>
          </cell>
          <cell r="C464" t="str">
            <v>22-12-2017</v>
          </cell>
          <cell r="D464" t="str">
            <v>4.05</v>
          </cell>
          <cell r="E464" t="str">
            <v>12</v>
          </cell>
          <cell r="F464">
            <v>17</v>
          </cell>
          <cell r="G464" t="str">
            <v>04</v>
          </cell>
          <cell r="H464" t="str">
            <v xml:space="preserve">PPh Pasal 21 </v>
          </cell>
          <cell r="M464" t="str">
            <v>a</v>
          </cell>
          <cell r="N464" t="str">
            <v>17.04.PPh Pasal 21 ....</v>
          </cell>
          <cell r="O464" t="str">
            <v>PPh Pasal 21 ....</v>
          </cell>
          <cell r="P464" t="str">
            <v>Pajak - PPh Pasal 21 - Honorarium Pelaksana Kegiatan - PPTK dan BPP - Bulan Juli s/d Desember 2017 - An. Syarifudin, S.Sos. M.M. Dkk - Kegiatan Penataan Sistem Administrasi  Kenaikan Pangkat Otomatis PNS</v>
          </cell>
          <cell r="Q464" t="str">
            <v>UP/GU/TU</v>
          </cell>
          <cell r="R464" t="str">
            <v>GU</v>
          </cell>
          <cell r="S464">
            <v>64500</v>
          </cell>
          <cell r="U464">
            <v>487399818</v>
          </cell>
        </row>
        <row r="465">
          <cell r="A465" t="str">
            <v>62PPh Pasal 21 ....</v>
          </cell>
          <cell r="B465">
            <v>442</v>
          </cell>
          <cell r="C465" t="str">
            <v>22-12-2017</v>
          </cell>
          <cell r="D465" t="str">
            <v>4.05</v>
          </cell>
          <cell r="E465" t="str">
            <v>12</v>
          </cell>
          <cell r="F465">
            <v>17</v>
          </cell>
          <cell r="G465" t="str">
            <v>04</v>
          </cell>
          <cell r="H465" t="str">
            <v xml:space="preserve">PPh Pasal 21 </v>
          </cell>
          <cell r="M465" t="str">
            <v>a</v>
          </cell>
          <cell r="N465" t="str">
            <v>17.04.PPh Pasal 21 ....</v>
          </cell>
          <cell r="O465" t="str">
            <v>PPh Pasal 21 ....</v>
          </cell>
          <cell r="P465" t="str">
            <v>Pajak - PPh Pasal 21 - Honorarium Pelaksana Kegiatan - PPTK dan BPP - Bulan Juli s/d Desember 2017 - An. Syarifudin, S.Sos. M.M. Dkk - Kegiatan Penataan Sistem Administrasi  Kenaikan Pangkat Otomatis PNS</v>
          </cell>
          <cell r="Q465" t="str">
            <v>UP/GU/TU</v>
          </cell>
          <cell r="R465" t="str">
            <v>GU</v>
          </cell>
          <cell r="T465">
            <v>64500</v>
          </cell>
          <cell r="U465">
            <v>487335318</v>
          </cell>
        </row>
        <row r="466">
          <cell r="A466" t="str">
            <v>75.2.2.01.01</v>
          </cell>
          <cell r="B466">
            <v>443</v>
          </cell>
          <cell r="C466" t="str">
            <v>22-12-2017</v>
          </cell>
          <cell r="D466" t="str">
            <v>4.05</v>
          </cell>
          <cell r="E466" t="str">
            <v>12</v>
          </cell>
          <cell r="F466">
            <v>17</v>
          </cell>
          <cell r="G466" t="str">
            <v>04</v>
          </cell>
          <cell r="H466" t="str">
            <v>5</v>
          </cell>
          <cell r="I466" t="str">
            <v>2</v>
          </cell>
          <cell r="J466" t="str">
            <v>2</v>
          </cell>
          <cell r="K466" t="str">
            <v>01</v>
          </cell>
          <cell r="L466" t="str">
            <v>01</v>
          </cell>
          <cell r="N466" t="str">
            <v>17.04.5.2.2.01.01</v>
          </cell>
          <cell r="O466" t="str">
            <v>5.2.2.01.01</v>
          </cell>
          <cell r="P466" t="str">
            <v>Belanja Alat Tulis Kantor - Bulan Desember 2017 - Kegiatan Penataan Sistem Administrasi  Kenaikan Pangkat Otomatis PNS</v>
          </cell>
          <cell r="Q466" t="str">
            <v>UP/GU/TU</v>
          </cell>
          <cell r="R466" t="str">
            <v>GU</v>
          </cell>
          <cell r="T466">
            <v>1304700</v>
          </cell>
          <cell r="U466">
            <v>486030618</v>
          </cell>
        </row>
        <row r="467">
          <cell r="A467" t="str">
            <v>54PPN DN ....</v>
          </cell>
          <cell r="B467">
            <v>444</v>
          </cell>
          <cell r="C467" t="str">
            <v>22-12-2017</v>
          </cell>
          <cell r="D467" t="str">
            <v>4.05</v>
          </cell>
          <cell r="E467" t="str">
            <v>12</v>
          </cell>
          <cell r="F467">
            <v>17</v>
          </cell>
          <cell r="G467" t="str">
            <v>04</v>
          </cell>
          <cell r="H467" t="str">
            <v xml:space="preserve">PPN DN </v>
          </cell>
          <cell r="M467" t="str">
            <v>a</v>
          </cell>
          <cell r="N467" t="str">
            <v>17.04.PPN DN ....</v>
          </cell>
          <cell r="O467" t="str">
            <v>PPN DN ....</v>
          </cell>
          <cell r="P467" t="str">
            <v>Pajak - PPN DN- Belanja Alat Tulis Kantor - Bulan Desember 2017 - Kegiatan Penataan Sistem Administrasi  Kenaikan Pangkat Otomatis PNS</v>
          </cell>
          <cell r="Q467" t="str">
            <v>UP/GU/TU</v>
          </cell>
          <cell r="R467" t="str">
            <v>GU</v>
          </cell>
          <cell r="S467">
            <v>118609</v>
          </cell>
          <cell r="U467">
            <v>486149227</v>
          </cell>
        </row>
        <row r="468">
          <cell r="A468" t="str">
            <v>55PPN DN ....</v>
          </cell>
          <cell r="B468">
            <v>445</v>
          </cell>
          <cell r="C468" t="str">
            <v>22-12-2017</v>
          </cell>
          <cell r="D468" t="str">
            <v>4.05</v>
          </cell>
          <cell r="E468" t="str">
            <v>12</v>
          </cell>
          <cell r="F468">
            <v>17</v>
          </cell>
          <cell r="G468" t="str">
            <v>04</v>
          </cell>
          <cell r="H468" t="str">
            <v xml:space="preserve">PPN DN </v>
          </cell>
          <cell r="M468" t="str">
            <v>a</v>
          </cell>
          <cell r="N468" t="str">
            <v>17.04.PPN DN ....</v>
          </cell>
          <cell r="O468" t="str">
            <v>PPN DN ....</v>
          </cell>
          <cell r="P468" t="str">
            <v>Pajak - PPN DN- Belanja Alat Tulis Kantor - Bulan Desember 2017 - Kegiatan Penataan Sistem Administrasi  Kenaikan Pangkat Otomatis PNS</v>
          </cell>
          <cell r="Q468" t="str">
            <v>UP/GU/TU</v>
          </cell>
          <cell r="R468" t="str">
            <v>GU</v>
          </cell>
          <cell r="T468">
            <v>118609</v>
          </cell>
          <cell r="U468">
            <v>486030618</v>
          </cell>
        </row>
        <row r="469">
          <cell r="A469" t="str">
            <v>85.2.2.06.01</v>
          </cell>
          <cell r="B469">
            <v>446</v>
          </cell>
          <cell r="C469" t="str">
            <v>22-12-2017</v>
          </cell>
          <cell r="D469" t="str">
            <v>4.05</v>
          </cell>
          <cell r="E469" t="str">
            <v>12</v>
          </cell>
          <cell r="F469">
            <v>17</v>
          </cell>
          <cell r="G469" t="str">
            <v>04</v>
          </cell>
          <cell r="H469" t="str">
            <v>5</v>
          </cell>
          <cell r="I469" t="str">
            <v>2</v>
          </cell>
          <cell r="J469" t="str">
            <v>2</v>
          </cell>
          <cell r="K469" t="str">
            <v>06</v>
          </cell>
          <cell r="L469" t="str">
            <v>01</v>
          </cell>
          <cell r="N469" t="str">
            <v>17.04.5.2.2.06.01</v>
          </cell>
          <cell r="O469" t="str">
            <v>5.2.2.06.01</v>
          </cell>
          <cell r="P469" t="str">
            <v>Belanja Cetak - Penjilidan Petikan SK - Bulan Desember 2017 - Kegiatan Penataan Sistem Administrasi  Kenaikan Pangkat Otomatis PNS</v>
          </cell>
          <cell r="Q469" t="str">
            <v>UP/GU/TU</v>
          </cell>
          <cell r="R469" t="str">
            <v>GU</v>
          </cell>
          <cell r="T469">
            <v>20000</v>
          </cell>
          <cell r="U469">
            <v>486010618</v>
          </cell>
        </row>
        <row r="470">
          <cell r="A470" t="str">
            <v>95.2.2.06.01</v>
          </cell>
          <cell r="B470">
            <v>447</v>
          </cell>
          <cell r="C470" t="str">
            <v>22-12-2017</v>
          </cell>
          <cell r="D470" t="str">
            <v>4.05</v>
          </cell>
          <cell r="E470" t="str">
            <v>12</v>
          </cell>
          <cell r="F470">
            <v>17</v>
          </cell>
          <cell r="G470" t="str">
            <v>04</v>
          </cell>
          <cell r="H470" t="str">
            <v>5</v>
          </cell>
          <cell r="I470" t="str">
            <v>2</v>
          </cell>
          <cell r="J470" t="str">
            <v>2</v>
          </cell>
          <cell r="K470" t="str">
            <v>06</v>
          </cell>
          <cell r="L470" t="str">
            <v>01</v>
          </cell>
          <cell r="N470" t="str">
            <v>17.04.5.2.2.06.01</v>
          </cell>
          <cell r="O470" t="str">
            <v>5.2.2.06.01</v>
          </cell>
          <cell r="P470" t="str">
            <v>Belanja Cetak - Blanko Petikan SK - Bulan Desember 2017 - Kegiatan Penataan Sistem Administrasi  Kenaikan Pangkat Otomatis PNS</v>
          </cell>
          <cell r="Q470" t="str">
            <v>UP/GU/TU</v>
          </cell>
          <cell r="R470" t="str">
            <v>GU</v>
          </cell>
          <cell r="T470">
            <v>300000</v>
          </cell>
          <cell r="U470">
            <v>485710618</v>
          </cell>
        </row>
        <row r="471">
          <cell r="A471" t="str">
            <v>75.2.2.15.01</v>
          </cell>
          <cell r="B471">
            <v>448</v>
          </cell>
          <cell r="C471" t="str">
            <v>22-12-2017</v>
          </cell>
          <cell r="D471" t="str">
            <v>4.05</v>
          </cell>
          <cell r="E471" t="str">
            <v>12</v>
          </cell>
          <cell r="F471">
            <v>17</v>
          </cell>
          <cell r="G471" t="str">
            <v>04</v>
          </cell>
          <cell r="H471" t="str">
            <v>5</v>
          </cell>
          <cell r="I471" t="str">
            <v>2</v>
          </cell>
          <cell r="J471" t="str">
            <v>2</v>
          </cell>
          <cell r="K471">
            <v>15</v>
          </cell>
          <cell r="L471" t="str">
            <v>01</v>
          </cell>
          <cell r="N471" t="str">
            <v>17.04.5.2.2.15.01</v>
          </cell>
          <cell r="O471" t="str">
            <v>5.2.2.15.01</v>
          </cell>
          <cell r="P471" t="str">
            <v>Belanja Perjalanan Dinas Dalam Daerah - An. Junatri R dkk dalam rangka Pengambilan Petikan SK Gubernur tentang Kenaikan Pangkat PNS ke BKD Propinsi Lampung - Tanggal 16 November 2017 - Kegiatan Penataan Sistem Administrasi  Kenaikan Pangkat Otomatis PNS</v>
          </cell>
          <cell r="Q471" t="str">
            <v>UP/GU/TU</v>
          </cell>
          <cell r="R471" t="str">
            <v>GU</v>
          </cell>
          <cell r="T471">
            <v>550000</v>
          </cell>
          <cell r="U471">
            <v>485160618</v>
          </cell>
        </row>
        <row r="472">
          <cell r="A472" t="str">
            <v>85.2.2.15.01</v>
          </cell>
          <cell r="B472">
            <v>449</v>
          </cell>
          <cell r="C472" t="str">
            <v>22-12-2017</v>
          </cell>
          <cell r="D472" t="str">
            <v>4.05</v>
          </cell>
          <cell r="E472" t="str">
            <v>12</v>
          </cell>
          <cell r="F472">
            <v>17</v>
          </cell>
          <cell r="G472" t="str">
            <v>04</v>
          </cell>
          <cell r="H472" t="str">
            <v>5</v>
          </cell>
          <cell r="I472" t="str">
            <v>2</v>
          </cell>
          <cell r="J472" t="str">
            <v>2</v>
          </cell>
          <cell r="K472">
            <v>15</v>
          </cell>
          <cell r="L472" t="str">
            <v>01</v>
          </cell>
          <cell r="N472" t="str">
            <v>17.04.5.2.2.15.01</v>
          </cell>
          <cell r="O472" t="str">
            <v>5.2.2.15.01</v>
          </cell>
          <cell r="P472" t="str">
            <v>Belanja Perjalanan Dinas Dalam Daerah - An. Junatri R dkk dalam rangka Penyampaian Tembusan Petikan SK Kenaikan Pangkat PNS ke BKD Propinsi Lampung - Tanggal 21 November 2017 - Kegiatan Penataan Sistem Administrasi  Kenaikan Pangkat Otomatis PNS</v>
          </cell>
          <cell r="Q472" t="str">
            <v>UP/GU/TU</v>
          </cell>
          <cell r="R472" t="str">
            <v>GU</v>
          </cell>
          <cell r="T472">
            <v>550000</v>
          </cell>
          <cell r="U472">
            <v>484610618</v>
          </cell>
        </row>
        <row r="473">
          <cell r="A473" t="str">
            <v>175.2.2.15.02</v>
          </cell>
          <cell r="B473">
            <v>450</v>
          </cell>
          <cell r="C473" t="str">
            <v>22-12-2017</v>
          </cell>
          <cell r="D473" t="str">
            <v>4.05</v>
          </cell>
          <cell r="E473" t="str">
            <v>12</v>
          </cell>
          <cell r="F473">
            <v>17</v>
          </cell>
          <cell r="G473" t="str">
            <v>04</v>
          </cell>
          <cell r="H473" t="str">
            <v>5</v>
          </cell>
          <cell r="I473" t="str">
            <v>2</v>
          </cell>
          <cell r="J473" t="str">
            <v>2</v>
          </cell>
          <cell r="K473">
            <v>15</v>
          </cell>
          <cell r="L473" t="str">
            <v>02</v>
          </cell>
          <cell r="N473" t="str">
            <v>17.04.5.2.2.15.02</v>
          </cell>
          <cell r="O473" t="str">
            <v>5.2.2.15.02</v>
          </cell>
          <cell r="P473" t="str">
            <v>Belanja Perjalanan Dinas Luar Daerah - An. Heli Hastuti, A.Md. Dkk dalam rangka Penyampaian Tembusan Petikan SK Kenaikan Pangkat PNS ke Kanreg. V BKN Jakarta - Tanggal 15 s/d 17 November 2017 - Kegiatan Penataan Sistem Administrasi  Kenaikan Pangkat Otoma</v>
          </cell>
          <cell r="Q473" t="str">
            <v>UP/GU/TU</v>
          </cell>
          <cell r="R473" t="str">
            <v>GU</v>
          </cell>
          <cell r="T473">
            <v>10110000</v>
          </cell>
          <cell r="U473">
            <v>474500618</v>
          </cell>
        </row>
        <row r="474">
          <cell r="A474" t="str">
            <v>85.2.2.11.04</v>
          </cell>
          <cell r="B474">
            <v>451</v>
          </cell>
          <cell r="C474" t="str">
            <v>22-12-2017</v>
          </cell>
          <cell r="D474" t="str">
            <v>4.05</v>
          </cell>
          <cell r="E474" t="str">
            <v>12</v>
          </cell>
          <cell r="F474">
            <v>17</v>
          </cell>
          <cell r="G474" t="str">
            <v>39</v>
          </cell>
          <cell r="H474" t="str">
            <v>5</v>
          </cell>
          <cell r="I474" t="str">
            <v>2</v>
          </cell>
          <cell r="J474">
            <v>2</v>
          </cell>
          <cell r="K474">
            <v>11</v>
          </cell>
          <cell r="L474" t="str">
            <v>04</v>
          </cell>
          <cell r="N474" t="str">
            <v>17.39.5.2.2.11.04</v>
          </cell>
          <cell r="O474" t="str">
            <v>5.2.2.11.04</v>
          </cell>
          <cell r="P474" t="str">
            <v>Belanja Makanan dan Minuman Kegiatan - Bulan Desember 2017 - Kegiatan Pembinaan dan Peningkatan Kapasitas Pegawai</v>
          </cell>
          <cell r="Q474" t="str">
            <v>UP/GU/TU</v>
          </cell>
          <cell r="R474" t="str">
            <v>GU</v>
          </cell>
          <cell r="T474">
            <v>2150000</v>
          </cell>
          <cell r="U474">
            <v>472350618</v>
          </cell>
        </row>
        <row r="475">
          <cell r="A475" t="str">
            <v>55PPh Pasal 23....</v>
          </cell>
          <cell r="B475">
            <v>452</v>
          </cell>
          <cell r="C475" t="str">
            <v>22-12-2017</v>
          </cell>
          <cell r="D475" t="str">
            <v>4.05</v>
          </cell>
          <cell r="E475" t="str">
            <v>12</v>
          </cell>
          <cell r="F475">
            <v>17</v>
          </cell>
          <cell r="G475" t="str">
            <v>39</v>
          </cell>
          <cell r="H475" t="str">
            <v>PPh Pasal 23</v>
          </cell>
          <cell r="M475" t="str">
            <v>a</v>
          </cell>
          <cell r="N475" t="str">
            <v>17.39.PPh Pasal 23....</v>
          </cell>
          <cell r="O475" t="str">
            <v>PPh Pasal 23....</v>
          </cell>
          <cell r="P475" t="str">
            <v>Pajak - PPh Pasal 23 - Belanja Makanan dan Minuman Kegiatan - Bulan Desember 2017 - Kegiatan Pembinaan dan Peningkatan Kapasitas Pegawai</v>
          </cell>
          <cell r="Q475" t="str">
            <v>UP/GU/TU</v>
          </cell>
          <cell r="R475" t="str">
            <v>GU</v>
          </cell>
          <cell r="S475">
            <v>43000</v>
          </cell>
          <cell r="U475">
            <v>472393618</v>
          </cell>
        </row>
        <row r="476">
          <cell r="A476" t="str">
            <v>56PPh Pasal 23....</v>
          </cell>
          <cell r="B476">
            <v>453</v>
          </cell>
          <cell r="C476" t="str">
            <v>22-12-2017</v>
          </cell>
          <cell r="D476" t="str">
            <v>4.05</v>
          </cell>
          <cell r="E476" t="str">
            <v>12</v>
          </cell>
          <cell r="F476">
            <v>17</v>
          </cell>
          <cell r="G476" t="str">
            <v>39</v>
          </cell>
          <cell r="H476" t="str">
            <v>PPh Pasal 23</v>
          </cell>
          <cell r="M476" t="str">
            <v>a</v>
          </cell>
          <cell r="N476" t="str">
            <v>17.39.PPh Pasal 23....</v>
          </cell>
          <cell r="O476" t="str">
            <v>PPh Pasal 23....</v>
          </cell>
          <cell r="P476" t="str">
            <v>Pajak - PPh Pasal 23 - Belanja Makanan dan Minuman Kegiatan - Bulan Desember 2017 - Kegiatan Pembinaan dan Peningkatan Kapasitas Pegawai</v>
          </cell>
          <cell r="Q476" t="str">
            <v>UP/GU/TU</v>
          </cell>
          <cell r="R476" t="str">
            <v>GU</v>
          </cell>
          <cell r="T476">
            <v>43000</v>
          </cell>
          <cell r="U476">
            <v>472350618</v>
          </cell>
        </row>
        <row r="477">
          <cell r="A477" t="str">
            <v>95.2.1.01.01</v>
          </cell>
          <cell r="B477">
            <v>454</v>
          </cell>
          <cell r="C477" t="str">
            <v>22-12-2017</v>
          </cell>
          <cell r="D477" t="str">
            <v>4.05</v>
          </cell>
          <cell r="E477" t="str">
            <v>12</v>
          </cell>
          <cell r="F477">
            <v>17</v>
          </cell>
          <cell r="G477" t="str">
            <v>41</v>
          </cell>
          <cell r="H477" t="str">
            <v>5</v>
          </cell>
          <cell r="I477" t="str">
            <v>2</v>
          </cell>
          <cell r="J477" t="str">
            <v>1</v>
          </cell>
          <cell r="K477" t="str">
            <v>01</v>
          </cell>
          <cell r="L477" t="str">
            <v>01</v>
          </cell>
          <cell r="N477" t="str">
            <v>17.41.5.2.1.01.01</v>
          </cell>
          <cell r="O477" t="str">
            <v>5.2.1.01.01</v>
          </cell>
          <cell r="P477" t="str">
            <v>Honorarium Panitia Pelaksana Kegiatan - Panitia Triwulan IV - Kegiatan Rapat Koordinasi Kepegawaian</v>
          </cell>
          <cell r="Q477" t="str">
            <v>UP/GU/TU</v>
          </cell>
          <cell r="R477" t="str">
            <v>GU</v>
          </cell>
          <cell r="T477">
            <v>1700000</v>
          </cell>
          <cell r="U477">
            <v>470650618</v>
          </cell>
        </row>
        <row r="478">
          <cell r="A478" t="str">
            <v>43PPh Pasal 21....</v>
          </cell>
          <cell r="B478">
            <v>455</v>
          </cell>
          <cell r="C478" t="str">
            <v>22-12-2017</v>
          </cell>
          <cell r="D478" t="str">
            <v>4.05</v>
          </cell>
          <cell r="E478" t="str">
            <v>12</v>
          </cell>
          <cell r="F478">
            <v>17</v>
          </cell>
          <cell r="G478" t="str">
            <v>41</v>
          </cell>
          <cell r="H478" t="str">
            <v>PPh Pasal 21</v>
          </cell>
          <cell r="M478" t="str">
            <v>a</v>
          </cell>
          <cell r="N478" t="str">
            <v>17.41.PPh Pasal 21....</v>
          </cell>
          <cell r="O478" t="str">
            <v>PPh Pasal 21....</v>
          </cell>
          <cell r="P478" t="str">
            <v>Pajak - PPh Pasal 21 - Honorarium Panitia Pelaksana Kegiatan - Panitia Triwulan IV - Kegiatan Rapat Koordinasi Kepegawaian</v>
          </cell>
          <cell r="Q478" t="str">
            <v>UP/GU/TU</v>
          </cell>
          <cell r="R478" t="str">
            <v>GU</v>
          </cell>
          <cell r="S478">
            <v>155000</v>
          </cell>
          <cell r="U478">
            <v>470805618</v>
          </cell>
        </row>
        <row r="479">
          <cell r="A479" t="str">
            <v>44PPh Pasal 21....</v>
          </cell>
          <cell r="B479">
            <v>456</v>
          </cell>
          <cell r="C479" t="str">
            <v>22-12-2017</v>
          </cell>
          <cell r="D479" t="str">
            <v>4.05</v>
          </cell>
          <cell r="E479" t="str">
            <v>12</v>
          </cell>
          <cell r="F479">
            <v>17</v>
          </cell>
          <cell r="G479" t="str">
            <v>41</v>
          </cell>
          <cell r="H479" t="str">
            <v>PPh Pasal 21</v>
          </cell>
          <cell r="M479" t="str">
            <v>a</v>
          </cell>
          <cell r="N479" t="str">
            <v>17.41.PPh Pasal 21....</v>
          </cell>
          <cell r="O479" t="str">
            <v>PPh Pasal 21....</v>
          </cell>
          <cell r="P479" t="str">
            <v>Pajak - PPh Pasal 21 - Honorarium Panitia Pelaksana Kegiatan - Panitia Triwulan IV - Kegiatan Rapat Koordinasi Kepegawaian</v>
          </cell>
          <cell r="Q479" t="str">
            <v>UP/GU/TU</v>
          </cell>
          <cell r="R479" t="str">
            <v>GU</v>
          </cell>
          <cell r="T479">
            <v>155000</v>
          </cell>
          <cell r="U479">
            <v>470650618</v>
          </cell>
        </row>
        <row r="480">
          <cell r="A480" t="str">
            <v>155.2.1.01.03</v>
          </cell>
          <cell r="B480">
            <v>457</v>
          </cell>
          <cell r="C480" t="str">
            <v>22-12-2017</v>
          </cell>
          <cell r="D480" t="str">
            <v>4.05</v>
          </cell>
          <cell r="E480" t="str">
            <v>12</v>
          </cell>
          <cell r="F480">
            <v>17</v>
          </cell>
          <cell r="G480" t="str">
            <v>41</v>
          </cell>
          <cell r="H480" t="str">
            <v>5</v>
          </cell>
          <cell r="I480" t="str">
            <v>2</v>
          </cell>
          <cell r="J480" t="str">
            <v>1</v>
          </cell>
          <cell r="K480" t="str">
            <v>01</v>
          </cell>
          <cell r="L480" t="str">
            <v>03</v>
          </cell>
          <cell r="N480" t="str">
            <v>17.41.5.2.1.01.03</v>
          </cell>
          <cell r="O480" t="str">
            <v>5.2.1.01.03</v>
          </cell>
          <cell r="P480" t="str">
            <v>Honorarium Pelaksana Kegiatan - PPTK dan BPP - Triwulan IV -  Kegiatan Rapat Koordinasi Kepegawaian</v>
          </cell>
          <cell r="Q480" t="str">
            <v>UP/GU/TU</v>
          </cell>
          <cell r="R480" t="str">
            <v>GU</v>
          </cell>
          <cell r="T480">
            <v>255000</v>
          </cell>
          <cell r="U480">
            <v>470395618</v>
          </cell>
        </row>
        <row r="481">
          <cell r="A481" t="str">
            <v>45PPh Pasal 21....</v>
          </cell>
          <cell r="B481">
            <v>458</v>
          </cell>
          <cell r="C481" t="str">
            <v>22-12-2017</v>
          </cell>
          <cell r="D481" t="str">
            <v>4.05</v>
          </cell>
          <cell r="E481" t="str">
            <v>12</v>
          </cell>
          <cell r="F481">
            <v>17</v>
          </cell>
          <cell r="G481" t="str">
            <v>41</v>
          </cell>
          <cell r="H481" t="str">
            <v>PPh Pasal 21</v>
          </cell>
          <cell r="M481" t="str">
            <v>a</v>
          </cell>
          <cell r="N481" t="str">
            <v>17.41.PPh Pasal 21....</v>
          </cell>
          <cell r="O481" t="str">
            <v>PPh Pasal 21....</v>
          </cell>
          <cell r="P481" t="str">
            <v>Pajak - PPh Pasal 21 - Honorarium Pelaksana Kegiatan - PPTK dan BPP - Triwulan IV -  Kegiatan Rapat Koordinasi Kepegawaian</v>
          </cell>
          <cell r="Q481" t="str">
            <v>UP/GU/TU</v>
          </cell>
          <cell r="R481" t="str">
            <v>GU</v>
          </cell>
          <cell r="S481">
            <v>12750</v>
          </cell>
          <cell r="U481">
            <v>470408368</v>
          </cell>
        </row>
        <row r="482">
          <cell r="A482" t="str">
            <v>46PPh Pasal 21....</v>
          </cell>
          <cell r="B482">
            <v>459</v>
          </cell>
          <cell r="C482" t="str">
            <v>22-12-2017</v>
          </cell>
          <cell r="D482" t="str">
            <v>4.05</v>
          </cell>
          <cell r="E482" t="str">
            <v>12</v>
          </cell>
          <cell r="F482">
            <v>17</v>
          </cell>
          <cell r="G482" t="str">
            <v>41</v>
          </cell>
          <cell r="H482" t="str">
            <v>PPh Pasal 21</v>
          </cell>
          <cell r="M482" t="str">
            <v>a</v>
          </cell>
          <cell r="N482" t="str">
            <v>17.41.PPh Pasal 21....</v>
          </cell>
          <cell r="O482" t="str">
            <v>PPh Pasal 21....</v>
          </cell>
          <cell r="P482" t="str">
            <v>Pajak - PPh Pasal 21 - Honorarium Pelaksana Kegiatan - PPTK dan BPP - Triwulan IV -  Kegiatan Rapat Koordinasi Kepegawaian</v>
          </cell>
          <cell r="Q482" t="str">
            <v>UP/GU/TU</v>
          </cell>
          <cell r="R482" t="str">
            <v>GU</v>
          </cell>
          <cell r="T482">
            <v>12750</v>
          </cell>
          <cell r="U482">
            <v>470395618</v>
          </cell>
        </row>
        <row r="483">
          <cell r="A483" t="str">
            <v>105.2.1.03.01</v>
          </cell>
          <cell r="B483">
            <v>460</v>
          </cell>
          <cell r="C483" t="str">
            <v>22-12-2017</v>
          </cell>
          <cell r="D483" t="str">
            <v>4.05</v>
          </cell>
          <cell r="E483" t="str">
            <v>12</v>
          </cell>
          <cell r="F483">
            <v>17</v>
          </cell>
          <cell r="G483" t="str">
            <v>41</v>
          </cell>
          <cell r="H483" t="str">
            <v>5</v>
          </cell>
          <cell r="I483" t="str">
            <v>2</v>
          </cell>
          <cell r="J483" t="str">
            <v>1</v>
          </cell>
          <cell r="K483" t="str">
            <v>03</v>
          </cell>
          <cell r="L483" t="str">
            <v>01</v>
          </cell>
          <cell r="N483" t="str">
            <v>17.41.5.2.1.03.01</v>
          </cell>
          <cell r="O483" t="str">
            <v>5.2.1.03.01</v>
          </cell>
          <cell r="P483" t="str">
            <v>Uang Lembur PNS - An. ABP. Herjuno, S.Sos. Dkk dalam rangka Persiapan Pelaksanaan Rapat Koordinasi Kepegawaian Triwulan IV - Tanggal 29 s/d 30 November 2017 - Kegiatan Rapat Koordinasi Kepegawaian</v>
          </cell>
          <cell r="Q483" t="str">
            <v>UP/GU/TU</v>
          </cell>
          <cell r="R483" t="str">
            <v>GU</v>
          </cell>
          <cell r="T483">
            <v>690000</v>
          </cell>
          <cell r="U483">
            <v>469705618</v>
          </cell>
        </row>
        <row r="484">
          <cell r="A484" t="str">
            <v>47PPh Pasal 21....</v>
          </cell>
          <cell r="B484">
            <v>461</v>
          </cell>
          <cell r="C484" t="str">
            <v>22-12-2017</v>
          </cell>
          <cell r="D484" t="str">
            <v>4.05</v>
          </cell>
          <cell r="E484" t="str">
            <v>12</v>
          </cell>
          <cell r="F484">
            <v>17</v>
          </cell>
          <cell r="G484" t="str">
            <v>41</v>
          </cell>
          <cell r="H484" t="str">
            <v>PPh Pasal 21</v>
          </cell>
          <cell r="M484" t="str">
            <v>a</v>
          </cell>
          <cell r="N484" t="str">
            <v>17.41.PPh Pasal 21....</v>
          </cell>
          <cell r="O484" t="str">
            <v>PPh Pasal 21....</v>
          </cell>
          <cell r="P484" t="str">
            <v>Pajak - PPh Pasal 21 - Uang Lembur PNS - An. ABP. Herjuno, S.Sos. Dkk dalam rangka Persiapan Pelaksanaan Rapat Koordinasi Kepegawaian Triwulan IV - Tanggal 29 s/d 30 November 2017 - Kegiatan Rapat Koordinasi Kepegawaian</v>
          </cell>
          <cell r="Q484" t="str">
            <v>UP/GU/TU</v>
          </cell>
          <cell r="R484" t="str">
            <v>GU</v>
          </cell>
          <cell r="S484">
            <v>36500</v>
          </cell>
          <cell r="U484">
            <v>469742118</v>
          </cell>
        </row>
        <row r="485">
          <cell r="A485" t="str">
            <v>48PPh Pasal 21....</v>
          </cell>
          <cell r="B485">
            <v>462</v>
          </cell>
          <cell r="C485" t="str">
            <v>22-12-2017</v>
          </cell>
          <cell r="D485" t="str">
            <v>4.05</v>
          </cell>
          <cell r="E485" t="str">
            <v>12</v>
          </cell>
          <cell r="F485">
            <v>17</v>
          </cell>
          <cell r="G485" t="str">
            <v>41</v>
          </cell>
          <cell r="H485" t="str">
            <v>PPh Pasal 21</v>
          </cell>
          <cell r="M485" t="str">
            <v>a</v>
          </cell>
          <cell r="N485" t="str">
            <v>17.41.PPh Pasal 21....</v>
          </cell>
          <cell r="O485" t="str">
            <v>PPh Pasal 21....</v>
          </cell>
          <cell r="P485" t="str">
            <v>Pajak - PPh Pasal 21 - Uang Lembur PNS - An. ABP. Herjuno, S.Sos. Dkk dalam rangka Persiapan Pelaksanaan Rapat Koordinasi Kepegawaian Triwulan IV - Tanggal 29 s/d 30 November 2017 - Kegiatan Rapat Koordinasi Kepegawaian</v>
          </cell>
          <cell r="Q485" t="str">
            <v>UP/GU/TU</v>
          </cell>
          <cell r="R485" t="str">
            <v>GU</v>
          </cell>
          <cell r="T485">
            <v>36500</v>
          </cell>
          <cell r="U485">
            <v>469705618</v>
          </cell>
        </row>
        <row r="486">
          <cell r="A486" t="str">
            <v>65.2.2.06.02</v>
          </cell>
          <cell r="B486">
            <v>463</v>
          </cell>
          <cell r="C486" t="str">
            <v>22-12-2017</v>
          </cell>
          <cell r="D486" t="str">
            <v>4.05</v>
          </cell>
          <cell r="E486" t="str">
            <v>12</v>
          </cell>
          <cell r="F486">
            <v>17</v>
          </cell>
          <cell r="G486" t="str">
            <v>41</v>
          </cell>
          <cell r="H486" t="str">
            <v>5</v>
          </cell>
          <cell r="I486" t="str">
            <v>2</v>
          </cell>
          <cell r="J486">
            <v>2</v>
          </cell>
          <cell r="K486" t="str">
            <v>06</v>
          </cell>
          <cell r="L486" t="str">
            <v>02</v>
          </cell>
          <cell r="N486" t="str">
            <v>17.41.5.2.2.06.02</v>
          </cell>
          <cell r="O486" t="str">
            <v>5.2.2.06.02</v>
          </cell>
          <cell r="P486" t="str">
            <v>Belanja Penggandaan - Triwulan IV - Kegiatan Rapat Koordinasi Kepegawaian</v>
          </cell>
          <cell r="Q486" t="str">
            <v>UP/GU/TU</v>
          </cell>
          <cell r="R486" t="str">
            <v>GU</v>
          </cell>
          <cell r="T486">
            <v>500000</v>
          </cell>
          <cell r="U486">
            <v>469205618</v>
          </cell>
        </row>
        <row r="487">
          <cell r="A487" t="str">
            <v>95.2.2.11.04</v>
          </cell>
          <cell r="B487">
            <v>464</v>
          </cell>
          <cell r="C487" t="str">
            <v>22-12-2017</v>
          </cell>
          <cell r="D487" t="str">
            <v>4.05</v>
          </cell>
          <cell r="E487" t="str">
            <v>12</v>
          </cell>
          <cell r="F487">
            <v>17</v>
          </cell>
          <cell r="G487" t="str">
            <v>41</v>
          </cell>
          <cell r="H487" t="str">
            <v>5</v>
          </cell>
          <cell r="I487" t="str">
            <v>2</v>
          </cell>
          <cell r="J487">
            <v>2</v>
          </cell>
          <cell r="K487" t="str">
            <v>11</v>
          </cell>
          <cell r="L487" t="str">
            <v>04</v>
          </cell>
          <cell r="N487" t="str">
            <v>17.41.5.2.2.11.04</v>
          </cell>
          <cell r="O487" t="str">
            <v>5.2.2.11.04</v>
          </cell>
          <cell r="P487" t="str">
            <v>Belanja Makanan dan Minuman Kegiatan - Triwulan IV - Kegiatan Rapat Koordinasi Kepegawaian</v>
          </cell>
          <cell r="Q487" t="str">
            <v>UP/GU/TU</v>
          </cell>
          <cell r="R487" t="str">
            <v>GU</v>
          </cell>
          <cell r="T487">
            <v>2062500</v>
          </cell>
          <cell r="U487">
            <v>467143118</v>
          </cell>
        </row>
        <row r="488">
          <cell r="A488" t="str">
            <v>57PPh Pasal 23....</v>
          </cell>
          <cell r="B488">
            <v>465</v>
          </cell>
          <cell r="C488" t="str">
            <v>22-12-2017</v>
          </cell>
          <cell r="D488" t="str">
            <v>4.05</v>
          </cell>
          <cell r="E488" t="str">
            <v>12</v>
          </cell>
          <cell r="F488">
            <v>17</v>
          </cell>
          <cell r="G488" t="str">
            <v>41</v>
          </cell>
          <cell r="H488" t="str">
            <v>PPh Pasal 23</v>
          </cell>
          <cell r="M488" t="str">
            <v>a</v>
          </cell>
          <cell r="N488" t="str">
            <v>17.41.PPh Pasal 23....</v>
          </cell>
          <cell r="O488" t="str">
            <v>PPh Pasal 23....</v>
          </cell>
          <cell r="P488" t="str">
            <v>Pajak - PPh Pasal 23 - Belanja Makanan dan Minuman Kegiatan - Triwulan IV - Kegiatan Rapat Koordinasi Kepegawaian</v>
          </cell>
          <cell r="Q488" t="str">
            <v>UP/GU/TU</v>
          </cell>
          <cell r="R488" t="str">
            <v>GU</v>
          </cell>
          <cell r="S488">
            <v>41250</v>
          </cell>
          <cell r="U488">
            <v>467184368</v>
          </cell>
        </row>
        <row r="489">
          <cell r="A489" t="str">
            <v>58PPh Pasal 23....</v>
          </cell>
          <cell r="B489">
            <v>466</v>
          </cell>
          <cell r="C489" t="str">
            <v>22-12-2017</v>
          </cell>
          <cell r="D489" t="str">
            <v>4.05</v>
          </cell>
          <cell r="E489" t="str">
            <v>12</v>
          </cell>
          <cell r="F489">
            <v>17</v>
          </cell>
          <cell r="G489" t="str">
            <v>41</v>
          </cell>
          <cell r="H489" t="str">
            <v>PPh Pasal 23</v>
          </cell>
          <cell r="M489" t="str">
            <v>a</v>
          </cell>
          <cell r="N489" t="str">
            <v>17.41.PPh Pasal 23....</v>
          </cell>
          <cell r="O489" t="str">
            <v>PPh Pasal 23....</v>
          </cell>
          <cell r="P489" t="str">
            <v>Pajak - PPh Pasal 23 - Belanja Makanan dan Minuman Kegiatan - Triwulan IV - Kegiatan Rapat Koordinasi Kepegawaian</v>
          </cell>
          <cell r="Q489" t="str">
            <v>UP/GU/TU</v>
          </cell>
          <cell r="R489" t="str">
            <v>GU</v>
          </cell>
          <cell r="T489">
            <v>41250</v>
          </cell>
          <cell r="U489">
            <v>467143118</v>
          </cell>
        </row>
        <row r="490">
          <cell r="A490" t="str">
            <v>85.2.2.25.04</v>
          </cell>
          <cell r="B490">
            <v>467</v>
          </cell>
          <cell r="C490" t="str">
            <v>22-12-2017</v>
          </cell>
          <cell r="D490" t="str">
            <v>4.05</v>
          </cell>
          <cell r="E490" t="str">
            <v>12</v>
          </cell>
          <cell r="F490">
            <v>17</v>
          </cell>
          <cell r="G490" t="str">
            <v>41</v>
          </cell>
          <cell r="H490" t="str">
            <v>5</v>
          </cell>
          <cell r="I490" t="str">
            <v>2</v>
          </cell>
          <cell r="J490">
            <v>2</v>
          </cell>
          <cell r="K490">
            <v>25</v>
          </cell>
          <cell r="L490" t="str">
            <v>04</v>
          </cell>
          <cell r="N490" t="str">
            <v>17.41.5.2.2.25.04</v>
          </cell>
          <cell r="O490" t="str">
            <v>5.2.2.25.04</v>
          </cell>
          <cell r="P490" t="str">
            <v>Biaya Transport Pelaksana Kegiatan - Kegiatan Rapat Koordinasi Kepegawaian</v>
          </cell>
          <cell r="Q490" t="str">
            <v>UP/GU/TU</v>
          </cell>
          <cell r="R490" t="str">
            <v>GU</v>
          </cell>
          <cell r="T490">
            <v>200000</v>
          </cell>
          <cell r="U490">
            <v>466943118</v>
          </cell>
        </row>
        <row r="491">
          <cell r="A491" t="str">
            <v>5Panjar....</v>
          </cell>
          <cell r="B491">
            <v>468</v>
          </cell>
          <cell r="C491" t="str">
            <v>22-12-2017</v>
          </cell>
          <cell r="D491" t="str">
            <v>4.05</v>
          </cell>
          <cell r="E491" t="str">
            <v>12</v>
          </cell>
          <cell r="F491">
            <v>17</v>
          </cell>
          <cell r="G491" t="str">
            <v>36</v>
          </cell>
          <cell r="H491" t="str">
            <v>Panjar</v>
          </cell>
          <cell r="M491" t="str">
            <v>p</v>
          </cell>
          <cell r="N491" t="str">
            <v>17.36.Panjar....</v>
          </cell>
          <cell r="O491" t="str">
            <v>Panjar....</v>
          </cell>
          <cell r="P491" t="str">
            <v>Panjar - Kegiatan Pemberitahuan Kenaikan Gaji Berkala Secara Otomatis</v>
          </cell>
          <cell r="Q491" t="str">
            <v>UP/GU/TU</v>
          </cell>
          <cell r="R491" t="str">
            <v>GU</v>
          </cell>
          <cell r="S491">
            <v>3020000</v>
          </cell>
          <cell r="U491">
            <v>469963118</v>
          </cell>
        </row>
        <row r="492">
          <cell r="A492" t="str">
            <v>115.2.1.03.01</v>
          </cell>
          <cell r="B492">
            <v>469</v>
          </cell>
          <cell r="C492" t="str">
            <v>22-12-2017</v>
          </cell>
          <cell r="D492" t="str">
            <v>4.05</v>
          </cell>
          <cell r="E492" t="str">
            <v>12</v>
          </cell>
          <cell r="F492">
            <v>17</v>
          </cell>
          <cell r="G492" t="str">
            <v>36</v>
          </cell>
          <cell r="H492" t="str">
            <v>5</v>
          </cell>
          <cell r="I492" t="str">
            <v>2</v>
          </cell>
          <cell r="J492" t="str">
            <v>1</v>
          </cell>
          <cell r="K492" t="str">
            <v>03</v>
          </cell>
          <cell r="L492" t="str">
            <v>01</v>
          </cell>
          <cell r="N492" t="str">
            <v>17.36.5.2.1.03.01</v>
          </cell>
          <cell r="O492" t="str">
            <v>5.2.1.03.01</v>
          </cell>
          <cell r="P492" t="str">
            <v>Uang Lembur PNS - An.. Drs. Azid Supriyanto, dkk dalam rangka Verifikasi Berkas dan Entry Data  Usul KGB - Tanggal 27 s/d 30 November 2017 - Kegiatan Pemberitahuan Kenaikan Gaji Berkala Secara Otomatis</v>
          </cell>
          <cell r="Q492" t="str">
            <v>UP/GU/TU</v>
          </cell>
          <cell r="R492" t="str">
            <v>GU</v>
          </cell>
          <cell r="T492">
            <v>1100000</v>
          </cell>
          <cell r="U492">
            <v>468863118</v>
          </cell>
        </row>
        <row r="493">
          <cell r="A493" t="str">
            <v>49PPh Pasal 21....</v>
          </cell>
          <cell r="B493">
            <v>470</v>
          </cell>
          <cell r="C493" t="str">
            <v>22-12-2017</v>
          </cell>
          <cell r="D493" t="str">
            <v>4.05</v>
          </cell>
          <cell r="E493" t="str">
            <v>12</v>
          </cell>
          <cell r="F493">
            <v>17</v>
          </cell>
          <cell r="G493" t="str">
            <v>36</v>
          </cell>
          <cell r="H493" t="str">
            <v>PPh Pasal 21</v>
          </cell>
          <cell r="M493" t="str">
            <v>a</v>
          </cell>
          <cell r="N493" t="str">
            <v>17.36.PPh Pasal 21....</v>
          </cell>
          <cell r="O493" t="str">
            <v>PPh Pasal 21....</v>
          </cell>
          <cell r="P493" t="str">
            <v>Pajak - PPh Pasal 21 - Uang Lembur PNS - An.. Drs. Azid Supriyanto, dkk dalam rangka Verifikasi Berkas dan Entry Data  Usul KGB - Tanggal 27 s/d 30 November 2017 - Kegiatan Pemberitahuan Kenaikan Gaji Berkala Secara Otomatis</v>
          </cell>
          <cell r="Q493" t="str">
            <v>UP/GU/TU</v>
          </cell>
          <cell r="R493" t="str">
            <v>GU</v>
          </cell>
          <cell r="S493">
            <v>69000</v>
          </cell>
          <cell r="U493">
            <v>468932118</v>
          </cell>
        </row>
        <row r="494">
          <cell r="A494" t="str">
            <v>50PPh Pasal 21....</v>
          </cell>
          <cell r="B494">
            <v>471</v>
          </cell>
          <cell r="C494" t="str">
            <v>22-12-2017</v>
          </cell>
          <cell r="D494" t="str">
            <v>4.05</v>
          </cell>
          <cell r="E494" t="str">
            <v>12</v>
          </cell>
          <cell r="F494">
            <v>17</v>
          </cell>
          <cell r="G494" t="str">
            <v>36</v>
          </cell>
          <cell r="H494" t="str">
            <v>PPh Pasal 21</v>
          </cell>
          <cell r="M494" t="str">
            <v>a</v>
          </cell>
          <cell r="N494" t="str">
            <v>17.36.PPh Pasal 21....</v>
          </cell>
          <cell r="O494" t="str">
            <v>PPh Pasal 21....</v>
          </cell>
          <cell r="P494" t="str">
            <v>Pajak - PPh Pasal 21 - Uang Lembur PNS - An.. Drs. Azid Supriyanto, dkk dalam rangka Verifikasi Berkas dan Entry Data  Usul KGB - Tanggal 27 s/d 30 November 2017 - Kegiatan Pemberitahuan Kenaikan Gaji Berkala Secara Otomatis</v>
          </cell>
          <cell r="Q494" t="str">
            <v>UP/GU/TU</v>
          </cell>
          <cell r="R494" t="str">
            <v>GU</v>
          </cell>
          <cell r="T494">
            <v>69000</v>
          </cell>
          <cell r="U494">
            <v>468863118</v>
          </cell>
        </row>
        <row r="495">
          <cell r="A495" t="str">
            <v>63PPh Pasal 21 ....</v>
          </cell>
          <cell r="B495">
            <v>472</v>
          </cell>
          <cell r="C495" t="str">
            <v>22-12-2017</v>
          </cell>
          <cell r="D495" t="str">
            <v>4.05</v>
          </cell>
          <cell r="E495" t="str">
            <v>12</v>
          </cell>
          <cell r="F495">
            <v>17</v>
          </cell>
          <cell r="G495" t="str">
            <v>36</v>
          </cell>
          <cell r="H495" t="str">
            <v xml:space="preserve">PPh Pasal 21 </v>
          </cell>
          <cell r="M495" t="str">
            <v>a</v>
          </cell>
          <cell r="N495" t="str">
            <v>17.36.PPh Pasal 21 ....</v>
          </cell>
          <cell r="O495" t="str">
            <v>PPh Pasal 21 ....</v>
          </cell>
          <cell r="P495" t="str">
            <v>Pajak - PPh Pasal 21 - Uang Lembur PNS - An. Azid Supriyanto, - Tanggal 26 s/d 29 Oktober 2017 - Kegiatan Pemberitahuan Kenaikan Gaji Berkala Secara Otomatis</v>
          </cell>
          <cell r="Q495" t="str">
            <v>UP/GU/TU</v>
          </cell>
          <cell r="R495" t="str">
            <v>PJK NOV</v>
          </cell>
          <cell r="T495">
            <v>69000</v>
          </cell>
          <cell r="U495">
            <v>468794118</v>
          </cell>
        </row>
        <row r="496">
          <cell r="A496" t="str">
            <v>125.2.1.03.01</v>
          </cell>
          <cell r="B496">
            <v>473</v>
          </cell>
          <cell r="C496" t="str">
            <v>22-12-2017</v>
          </cell>
          <cell r="D496" t="str">
            <v>4.05</v>
          </cell>
          <cell r="E496" t="str">
            <v>12</v>
          </cell>
          <cell r="F496">
            <v>17</v>
          </cell>
          <cell r="G496" t="str">
            <v>36</v>
          </cell>
          <cell r="H496" t="str">
            <v>5</v>
          </cell>
          <cell r="I496" t="str">
            <v>2</v>
          </cell>
          <cell r="J496" t="str">
            <v>1</v>
          </cell>
          <cell r="K496" t="str">
            <v>03</v>
          </cell>
          <cell r="L496" t="str">
            <v>01</v>
          </cell>
          <cell r="N496" t="str">
            <v>17.36.5.2.1.03.01</v>
          </cell>
          <cell r="O496" t="str">
            <v>5.2.1.03.01</v>
          </cell>
          <cell r="P496" t="str">
            <v>Uang Lembur PNS - An.. Drs. Azid Supriyanto, dkk dalam rangka Verifikasi Berkas dan Entry Data  Usul KGB - Tanggal 12 s/d 14 Desember 2017 - Kegiatan Pemberitahuan Kenaikan Gaji Berkala Secara Otomatis</v>
          </cell>
          <cell r="Q496" t="str">
            <v>UP/GU/TU</v>
          </cell>
          <cell r="R496" t="str">
            <v>GU</v>
          </cell>
          <cell r="T496">
            <v>825000</v>
          </cell>
          <cell r="U496">
            <v>467969118</v>
          </cell>
        </row>
        <row r="497">
          <cell r="A497" t="str">
            <v>51PPh Pasal 21....</v>
          </cell>
          <cell r="B497">
            <v>474</v>
          </cell>
          <cell r="C497" t="str">
            <v>22-12-2017</v>
          </cell>
          <cell r="D497" t="str">
            <v>4.05</v>
          </cell>
          <cell r="E497" t="str">
            <v>12</v>
          </cell>
          <cell r="F497">
            <v>17</v>
          </cell>
          <cell r="G497" t="str">
            <v>36</v>
          </cell>
          <cell r="H497" t="str">
            <v>PPh Pasal 21</v>
          </cell>
          <cell r="M497" t="str">
            <v>a</v>
          </cell>
          <cell r="N497" t="str">
            <v>17.36.PPh Pasal 21....</v>
          </cell>
          <cell r="O497" t="str">
            <v>PPh Pasal 21....</v>
          </cell>
          <cell r="P497" t="str">
            <v>Pajak - PPh Pasal 21 - Uang Lembur PNS - An.. Drs. Azid Supriyanto, dkk dalam rangka Verifikasi Berkas dan Entry Data  Usul KGB - Tanggal 12 s/d 14 Desember 2017 - Kegiatan Pemberitahuan Kenaikan Gaji Berkala Secara Otomatis</v>
          </cell>
          <cell r="Q497" t="str">
            <v>UP/GU/TU</v>
          </cell>
          <cell r="R497" t="str">
            <v>GU</v>
          </cell>
          <cell r="S497">
            <v>51750</v>
          </cell>
          <cell r="U497">
            <v>468020868</v>
          </cell>
        </row>
        <row r="498">
          <cell r="A498" t="str">
            <v>52PPh Pasal 21....</v>
          </cell>
          <cell r="B498">
            <v>475</v>
          </cell>
          <cell r="C498" t="str">
            <v>22-12-2017</v>
          </cell>
          <cell r="D498" t="str">
            <v>4.05</v>
          </cell>
          <cell r="E498" t="str">
            <v>12</v>
          </cell>
          <cell r="F498">
            <v>17</v>
          </cell>
          <cell r="G498" t="str">
            <v>36</v>
          </cell>
          <cell r="H498" t="str">
            <v>PPh Pasal 21</v>
          </cell>
          <cell r="M498" t="str">
            <v>a</v>
          </cell>
          <cell r="N498" t="str">
            <v>17.36.PPh Pasal 21....</v>
          </cell>
          <cell r="O498" t="str">
            <v>PPh Pasal 21....</v>
          </cell>
          <cell r="P498" t="str">
            <v>Pajak - PPh Pasal 21 - Uang Lembur PNS - An.. Drs. Azid Supriyanto, dkk dalam rangka Verifikasi Berkas dan Entry Data  Usul KGB - Tanggal 12 s/d 14 Desember 2017 - Kegiatan Pemberitahuan Kenaikan Gaji Berkala Secara Otomatis</v>
          </cell>
          <cell r="Q498" t="str">
            <v>UP/GU/TU</v>
          </cell>
          <cell r="R498" t="str">
            <v>GU</v>
          </cell>
          <cell r="T498">
            <v>51750</v>
          </cell>
          <cell r="U498">
            <v>467969118</v>
          </cell>
        </row>
        <row r="499">
          <cell r="A499" t="str">
            <v>35.2.1.03.02</v>
          </cell>
          <cell r="B499">
            <v>476</v>
          </cell>
          <cell r="C499" t="str">
            <v>22-12-2017</v>
          </cell>
          <cell r="D499" t="str">
            <v>4.05</v>
          </cell>
          <cell r="E499" t="str">
            <v>12</v>
          </cell>
          <cell r="F499">
            <v>17</v>
          </cell>
          <cell r="G499" t="str">
            <v>36</v>
          </cell>
          <cell r="H499" t="str">
            <v>5</v>
          </cell>
          <cell r="I499" t="str">
            <v>2</v>
          </cell>
          <cell r="J499" t="str">
            <v>1</v>
          </cell>
          <cell r="K499" t="str">
            <v>03</v>
          </cell>
          <cell r="L499" t="str">
            <v>02</v>
          </cell>
          <cell r="N499" t="str">
            <v>17.36.5.2.1.03.02</v>
          </cell>
          <cell r="O499" t="str">
            <v>5.2.1.03.02</v>
          </cell>
          <cell r="P499" t="str">
            <v>Uang Lembur Non PNS  - An. Andi Yulizon  dalam rangka Verifikasi Berkas dan Entry Data  Usul KGB - Tanggal 27 s/d 30 November 2017 - Kegiatan Pemberitahuan Kenaikan Gaji Berkala Secara Otomatis</v>
          </cell>
          <cell r="Q499" t="str">
            <v>UP/GU/TU</v>
          </cell>
          <cell r="R499" t="str">
            <v>GU</v>
          </cell>
          <cell r="T499">
            <v>160000</v>
          </cell>
          <cell r="U499">
            <v>467809118</v>
          </cell>
        </row>
        <row r="500">
          <cell r="A500" t="str">
            <v>45.2.1.03.02</v>
          </cell>
          <cell r="B500">
            <v>477</v>
          </cell>
          <cell r="C500" t="str">
            <v>22-12-2017</v>
          </cell>
          <cell r="D500" t="str">
            <v>4.05</v>
          </cell>
          <cell r="E500" t="str">
            <v>12</v>
          </cell>
          <cell r="F500">
            <v>17</v>
          </cell>
          <cell r="G500" t="str">
            <v>36</v>
          </cell>
          <cell r="H500" t="str">
            <v>5</v>
          </cell>
          <cell r="I500" t="str">
            <v>2</v>
          </cell>
          <cell r="J500" t="str">
            <v>1</v>
          </cell>
          <cell r="K500" t="str">
            <v>03</v>
          </cell>
          <cell r="L500" t="str">
            <v>02</v>
          </cell>
          <cell r="N500" t="str">
            <v>17.36.5.2.1.03.02</v>
          </cell>
          <cell r="O500" t="str">
            <v>5.2.1.03.02</v>
          </cell>
          <cell r="P500" t="str">
            <v>Uang Lembur Non PNS - An. Andi Yulizon dalam rangka Verifikasi Berkas dan Entry Data  Usul KGB - Tanggal 12 s/d 14 Desember 2017 - Kegiatan Pemberitahuan Kenaikan Gaji Berkala Secara OtomatisKegiatan Pemberitahuan Kenaikan Gaji Berkala Secara Otomatis</v>
          </cell>
          <cell r="Q500" t="str">
            <v>UP/GU/TU</v>
          </cell>
          <cell r="R500" t="str">
            <v>GU</v>
          </cell>
          <cell r="T500">
            <v>120000</v>
          </cell>
          <cell r="U500">
            <v>467689118</v>
          </cell>
        </row>
        <row r="501">
          <cell r="A501" t="str">
            <v>6panjar....</v>
          </cell>
          <cell r="B501">
            <v>478</v>
          </cell>
          <cell r="C501" t="str">
            <v>22-12-2017</v>
          </cell>
          <cell r="D501" t="str">
            <v>4.05</v>
          </cell>
          <cell r="E501" t="str">
            <v>12</v>
          </cell>
          <cell r="F501">
            <v>17</v>
          </cell>
          <cell r="G501">
            <v>21</v>
          </cell>
          <cell r="H501" t="str">
            <v>panjar</v>
          </cell>
          <cell r="M501" t="str">
            <v>p</v>
          </cell>
          <cell r="N501" t="str">
            <v>17.21.panjar....</v>
          </cell>
          <cell r="O501" t="str">
            <v>panjar....</v>
          </cell>
          <cell r="P501" t="str">
            <v>Panjar - Kegiatan Penyusunan Pelaporan Pemutakhiran Data PNS Kota Metro</v>
          </cell>
          <cell r="Q501" t="str">
            <v>UP/GU/TU</v>
          </cell>
          <cell r="R501" t="str">
            <v>GU</v>
          </cell>
          <cell r="S501">
            <v>4000000</v>
          </cell>
          <cell r="U501">
            <v>471689118</v>
          </cell>
        </row>
        <row r="502">
          <cell r="A502" t="str">
            <v>165.2.1.01.03</v>
          </cell>
          <cell r="B502">
            <v>479</v>
          </cell>
          <cell r="C502" t="str">
            <v>22-12-2017</v>
          </cell>
          <cell r="D502" t="str">
            <v>4.05</v>
          </cell>
          <cell r="E502" t="str">
            <v>12</v>
          </cell>
          <cell r="F502">
            <v>17</v>
          </cell>
          <cell r="G502">
            <v>21</v>
          </cell>
          <cell r="H502" t="str">
            <v>5</v>
          </cell>
          <cell r="I502" t="str">
            <v>2</v>
          </cell>
          <cell r="J502" t="str">
            <v>1</v>
          </cell>
          <cell r="K502" t="str">
            <v>01</v>
          </cell>
          <cell r="L502" t="str">
            <v>03</v>
          </cell>
          <cell r="N502" t="str">
            <v>17.21.5.2.1.01.03</v>
          </cell>
          <cell r="O502" t="str">
            <v>5.2.1.01.03</v>
          </cell>
          <cell r="P502" t="str">
            <v>Honorarium Pelaksana Kegiatan - BPP Bulan Juli s/d Desember 2017 - Kegiatan Penyusunan Pelaporan Pemutakhiran Data PNS Kota Metro</v>
          </cell>
          <cell r="Q502" t="str">
            <v>UP/GU/TU</v>
          </cell>
          <cell r="R502" t="str">
            <v>GU</v>
          </cell>
          <cell r="T502">
            <v>690000</v>
          </cell>
          <cell r="U502">
            <v>470999118</v>
          </cell>
        </row>
        <row r="503">
          <cell r="A503" t="str">
            <v>64PPh Pasal 21 ....</v>
          </cell>
          <cell r="B503">
            <v>480</v>
          </cell>
          <cell r="C503" t="str">
            <v>22-12-2017</v>
          </cell>
          <cell r="D503" t="str">
            <v>4.05</v>
          </cell>
          <cell r="E503" t="str">
            <v>12</v>
          </cell>
          <cell r="F503">
            <v>17</v>
          </cell>
          <cell r="G503">
            <v>21</v>
          </cell>
          <cell r="H503" t="str">
            <v xml:space="preserve">PPh Pasal 21 </v>
          </cell>
          <cell r="M503" t="str">
            <v>a</v>
          </cell>
          <cell r="N503" t="str">
            <v>17.21.PPh Pasal 21 ....</v>
          </cell>
          <cell r="O503" t="str">
            <v>PPh Pasal 21 ....</v>
          </cell>
          <cell r="P503" t="str">
            <v>Pajak - PPh Pasal 21 - Honorarium Pelaksana Kegiatan - BPP Bulan Juli s/d Desember 2017 - Kegiatan Penyusunan Pelaporan Pemutakhiran Data PNS Kota Metro</v>
          </cell>
          <cell r="Q503" t="str">
            <v>UP/GU/TU</v>
          </cell>
          <cell r="R503" t="str">
            <v>GU</v>
          </cell>
          <cell r="S503">
            <v>34500</v>
          </cell>
          <cell r="U503">
            <v>471033618</v>
          </cell>
        </row>
        <row r="504">
          <cell r="A504" t="str">
            <v>65PPh Pasal 21 ....</v>
          </cell>
          <cell r="B504">
            <v>481</v>
          </cell>
          <cell r="C504" t="str">
            <v>22-12-2017</v>
          </cell>
          <cell r="D504" t="str">
            <v>4.05</v>
          </cell>
          <cell r="E504" t="str">
            <v>12</v>
          </cell>
          <cell r="F504">
            <v>17</v>
          </cell>
          <cell r="G504">
            <v>21</v>
          </cell>
          <cell r="H504" t="str">
            <v xml:space="preserve">PPh Pasal 21 </v>
          </cell>
          <cell r="M504" t="str">
            <v>a</v>
          </cell>
          <cell r="N504" t="str">
            <v>17.21.PPh Pasal 21 ....</v>
          </cell>
          <cell r="O504" t="str">
            <v>PPh Pasal 21 ....</v>
          </cell>
          <cell r="P504" t="str">
            <v>Pajak - PPh Pasal 21 - Honorarium Pelaksana Kegiatan - BPP Bulan Juli s/d Desember 2017 - Kegiatan Penyusunan Pelaporan Pemutakhiran Data PNS Kota Metro</v>
          </cell>
          <cell r="Q504" t="str">
            <v>UP/GU/TU</v>
          </cell>
          <cell r="R504" t="str">
            <v>GU</v>
          </cell>
          <cell r="T504">
            <v>34500</v>
          </cell>
          <cell r="U504">
            <v>470999118</v>
          </cell>
        </row>
        <row r="505">
          <cell r="A505" t="str">
            <v>85.2.2.01.01</v>
          </cell>
          <cell r="B505">
            <v>482</v>
          </cell>
          <cell r="C505" t="str">
            <v>22-12-2017</v>
          </cell>
          <cell r="D505" t="str">
            <v>4.05</v>
          </cell>
          <cell r="E505" t="str">
            <v>12</v>
          </cell>
          <cell r="F505">
            <v>17</v>
          </cell>
          <cell r="G505">
            <v>21</v>
          </cell>
          <cell r="H505" t="str">
            <v>5</v>
          </cell>
          <cell r="I505" t="str">
            <v>2</v>
          </cell>
          <cell r="J505" t="str">
            <v>2</v>
          </cell>
          <cell r="K505" t="str">
            <v>01</v>
          </cell>
          <cell r="L505" t="str">
            <v>01</v>
          </cell>
          <cell r="N505" t="str">
            <v>17.21.5.2.2.01.01</v>
          </cell>
          <cell r="O505" t="str">
            <v>5.2.2.01.01</v>
          </cell>
          <cell r="P505" t="str">
            <v>Belanja Alat Tulis Kantor - Bulan Desember 2017 - Kegiatan Penyusunan Pelaporan Pemutakhiran Data PNS Kota Metro</v>
          </cell>
          <cell r="Q505" t="str">
            <v>UP/GU/TU</v>
          </cell>
          <cell r="R505" t="str">
            <v>GU</v>
          </cell>
          <cell r="T505">
            <v>311500</v>
          </cell>
          <cell r="U505">
            <v>470687618</v>
          </cell>
        </row>
        <row r="506">
          <cell r="A506" t="str">
            <v>105.2.2.06.01</v>
          </cell>
          <cell r="B506">
            <v>483</v>
          </cell>
          <cell r="C506" t="str">
            <v>22-12-2017</v>
          </cell>
          <cell r="D506" t="str">
            <v>4.05</v>
          </cell>
          <cell r="E506" t="str">
            <v>12</v>
          </cell>
          <cell r="F506">
            <v>17</v>
          </cell>
          <cell r="G506">
            <v>21</v>
          </cell>
          <cell r="H506" t="str">
            <v>5</v>
          </cell>
          <cell r="I506" t="str">
            <v>2</v>
          </cell>
          <cell r="J506" t="str">
            <v>2</v>
          </cell>
          <cell r="K506" t="str">
            <v>06</v>
          </cell>
          <cell r="L506" t="str">
            <v>01</v>
          </cell>
          <cell r="N506" t="str">
            <v>17.21.5.2.2.06.01</v>
          </cell>
          <cell r="O506" t="str">
            <v>5.2.2.06.01</v>
          </cell>
          <cell r="P506" t="str">
            <v>Belanja Cetak - Bulan Desember 2017 - Kegiatan Penyusunan Pelaporan Pemutakhiran Data PNS Kota Metro</v>
          </cell>
          <cell r="Q506" t="str">
            <v>UP/GU/TU</v>
          </cell>
          <cell r="R506" t="str">
            <v>GU</v>
          </cell>
          <cell r="T506">
            <v>1260000</v>
          </cell>
          <cell r="U506">
            <v>469427618</v>
          </cell>
        </row>
        <row r="507">
          <cell r="A507" t="str">
            <v>56PPN DN ....</v>
          </cell>
          <cell r="B507">
            <v>484</v>
          </cell>
          <cell r="C507" t="str">
            <v>22-12-2017</v>
          </cell>
          <cell r="D507" t="str">
            <v>4.05</v>
          </cell>
          <cell r="E507" t="str">
            <v>12</v>
          </cell>
          <cell r="F507">
            <v>17</v>
          </cell>
          <cell r="G507">
            <v>21</v>
          </cell>
          <cell r="H507" t="str">
            <v xml:space="preserve">PPN DN </v>
          </cell>
          <cell r="M507" t="str">
            <v>a</v>
          </cell>
          <cell r="N507" t="str">
            <v>17.21.PPN DN ....</v>
          </cell>
          <cell r="O507" t="str">
            <v>PPN DN ....</v>
          </cell>
          <cell r="P507" t="str">
            <v>Pajak - PPN DN - Belanja Cetak - Bulan Desember 2017 - Kegiatan Penyusunan Pelaporan Pemutakhiran Data PNS Kota Metro</v>
          </cell>
          <cell r="Q507" t="str">
            <v>UP/GU/TU</v>
          </cell>
          <cell r="R507" t="str">
            <v>GU</v>
          </cell>
          <cell r="S507">
            <v>114545</v>
          </cell>
          <cell r="U507">
            <v>469542163</v>
          </cell>
        </row>
        <row r="508">
          <cell r="A508" t="str">
            <v>57PPN DN ....</v>
          </cell>
          <cell r="B508">
            <v>485</v>
          </cell>
          <cell r="C508" t="str">
            <v>22-12-2017</v>
          </cell>
          <cell r="D508" t="str">
            <v>4.05</v>
          </cell>
          <cell r="E508" t="str">
            <v>12</v>
          </cell>
          <cell r="F508">
            <v>17</v>
          </cell>
          <cell r="G508">
            <v>21</v>
          </cell>
          <cell r="H508" t="str">
            <v xml:space="preserve">PPN DN </v>
          </cell>
          <cell r="M508" t="str">
            <v>a</v>
          </cell>
          <cell r="N508" t="str">
            <v>17.21.PPN DN ....</v>
          </cell>
          <cell r="O508" t="str">
            <v>PPN DN ....</v>
          </cell>
          <cell r="P508" t="str">
            <v>Pajak - PPN DN - Belanja Cetak - Bulan Desember 2017 - Kegiatan Penyusunan Pelaporan Pemutakhiran Data PNS Kota Metro</v>
          </cell>
          <cell r="Q508" t="str">
            <v>UP/GU/TU</v>
          </cell>
          <cell r="R508" t="str">
            <v>GU</v>
          </cell>
          <cell r="T508">
            <v>114545</v>
          </cell>
          <cell r="U508">
            <v>469427618</v>
          </cell>
        </row>
        <row r="509">
          <cell r="A509" t="str">
            <v>185.2.2.15.02</v>
          </cell>
          <cell r="B509">
            <v>486</v>
          </cell>
          <cell r="C509" t="str">
            <v>22-12-2017</v>
          </cell>
          <cell r="D509" t="str">
            <v>4.05</v>
          </cell>
          <cell r="E509" t="str">
            <v>12</v>
          </cell>
          <cell r="F509">
            <v>17</v>
          </cell>
          <cell r="G509">
            <v>21</v>
          </cell>
          <cell r="H509" t="str">
            <v>5</v>
          </cell>
          <cell r="I509" t="str">
            <v>2</v>
          </cell>
          <cell r="J509">
            <v>2</v>
          </cell>
          <cell r="K509">
            <v>15</v>
          </cell>
          <cell r="L509" t="str">
            <v>02</v>
          </cell>
          <cell r="N509" t="str">
            <v>17.21.5.2.2.15.02</v>
          </cell>
          <cell r="O509" t="str">
            <v>5.2.2.15.02</v>
          </cell>
          <cell r="P509" t="str">
            <v>Belanja Perjalanan Dinas Luar Daerah - An. Joko Susanto, S.IP. MM. Dkk dalam rangka Koordinasi dan Konsultasi tentang Perubahan Jumlah PNS sebagai bahan Penyajian Data Informasi Kepepgawaian ke Kanreg. V BKN Jakarta - Tanggal 15 s/d 17 November 2017 -  Ke</v>
          </cell>
          <cell r="Q509" t="str">
            <v>UP/GU/TU</v>
          </cell>
          <cell r="R509" t="str">
            <v>GU</v>
          </cell>
          <cell r="T509">
            <v>7009918</v>
          </cell>
          <cell r="U509">
            <v>462417700</v>
          </cell>
        </row>
        <row r="510">
          <cell r="A510" t="str">
            <v>195.2.2.15.02</v>
          </cell>
          <cell r="B510" t="str">
            <v>486.b</v>
          </cell>
          <cell r="C510" t="str">
            <v>22-12-2017</v>
          </cell>
          <cell r="D510" t="str">
            <v>4.05</v>
          </cell>
          <cell r="E510" t="str">
            <v>12</v>
          </cell>
          <cell r="F510">
            <v>17</v>
          </cell>
          <cell r="G510">
            <v>21</v>
          </cell>
          <cell r="H510" t="str">
            <v>5</v>
          </cell>
          <cell r="I510" t="str">
            <v>2</v>
          </cell>
          <cell r="J510">
            <v>2</v>
          </cell>
          <cell r="K510">
            <v>15</v>
          </cell>
          <cell r="L510" t="str">
            <v>02</v>
          </cell>
          <cell r="N510" t="str">
            <v>17.21.5.2.2.15.02</v>
          </cell>
          <cell r="O510" t="str">
            <v>5.2.2.15.02</v>
          </cell>
          <cell r="P510" t="str">
            <v>Belanja Perjalanan Dinas Luar Daerah - Deiky Sasfebrinogi, S.Kom. Dalam rangka Koordinasi Pemuktahiran Data PNS ke BKN Jakarta - Tanggal 20 s/d 22 Desember 2017  -  Kegiatan Penyusunan Pelaporan Pemutakhiran Data PNS Kota Metro</v>
          </cell>
          <cell r="Q510" t="str">
            <v>UP/GU/TU</v>
          </cell>
          <cell r="R510" t="str">
            <v>GU</v>
          </cell>
          <cell r="T510">
            <v>3265000</v>
          </cell>
          <cell r="U510">
            <v>459152700</v>
          </cell>
        </row>
        <row r="511">
          <cell r="A511" t="str">
            <v>1Panjar....-</v>
          </cell>
          <cell r="B511">
            <v>487</v>
          </cell>
          <cell r="C511" t="str">
            <v>22-12-2017</v>
          </cell>
          <cell r="D511" t="str">
            <v>4.05</v>
          </cell>
          <cell r="E511" t="str">
            <v>12</v>
          </cell>
          <cell r="F511">
            <v>17</v>
          </cell>
          <cell r="G511">
            <v>22</v>
          </cell>
          <cell r="H511" t="str">
            <v>Panjar</v>
          </cell>
          <cell r="L511" t="str">
            <v>-</v>
          </cell>
          <cell r="M511" t="str">
            <v>p</v>
          </cell>
          <cell r="N511" t="str">
            <v>17.22.Panjar....-</v>
          </cell>
          <cell r="O511" t="str">
            <v>Panjar....-</v>
          </cell>
          <cell r="P511" t="str">
            <v>Panjar - Kegiatan Penyusunan Pelaporan Data Nominatif Pejabat Struktural</v>
          </cell>
          <cell r="Q511" t="str">
            <v>UP/GU/TU</v>
          </cell>
          <cell r="R511" t="str">
            <v>GU</v>
          </cell>
          <cell r="S511">
            <v>4000000</v>
          </cell>
          <cell r="U511">
            <v>463152700</v>
          </cell>
        </row>
        <row r="512">
          <cell r="A512" t="str">
            <v>95.2.2.01.01</v>
          </cell>
          <cell r="B512">
            <v>488</v>
          </cell>
          <cell r="C512" t="str">
            <v>22-12-2017</v>
          </cell>
          <cell r="D512" t="str">
            <v>4.05</v>
          </cell>
          <cell r="E512" t="str">
            <v>12</v>
          </cell>
          <cell r="F512">
            <v>17</v>
          </cell>
          <cell r="G512">
            <v>22</v>
          </cell>
          <cell r="H512" t="str">
            <v>5</v>
          </cell>
          <cell r="I512" t="str">
            <v>2</v>
          </cell>
          <cell r="J512" t="str">
            <v>2</v>
          </cell>
          <cell r="K512" t="str">
            <v>01</v>
          </cell>
          <cell r="L512" t="str">
            <v>01</v>
          </cell>
          <cell r="N512" t="str">
            <v>17.22.5.2.2.01.01</v>
          </cell>
          <cell r="O512" t="str">
            <v>5.2.2.01.01</v>
          </cell>
          <cell r="P512" t="str">
            <v>Belanja Alat Tulis Kantor - Bulan Desember 2017 - Kegiatan Penyusunan Pelaporan Data Nominatif Pejabat Struktural</v>
          </cell>
          <cell r="Q512" t="str">
            <v>UP/GU/TU</v>
          </cell>
          <cell r="R512" t="str">
            <v>GU</v>
          </cell>
          <cell r="T512">
            <v>243000</v>
          </cell>
          <cell r="U512">
            <v>462909700</v>
          </cell>
        </row>
        <row r="513">
          <cell r="A513" t="str">
            <v>115.2.2.06.01</v>
          </cell>
          <cell r="B513">
            <v>489</v>
          </cell>
          <cell r="C513" t="str">
            <v>22-12-2017</v>
          </cell>
          <cell r="D513" t="str">
            <v>4.05</v>
          </cell>
          <cell r="E513" t="str">
            <v>12</v>
          </cell>
          <cell r="F513">
            <v>17</v>
          </cell>
          <cell r="G513">
            <v>22</v>
          </cell>
          <cell r="H513" t="str">
            <v>5</v>
          </cell>
          <cell r="I513" t="str">
            <v>2</v>
          </cell>
          <cell r="J513" t="str">
            <v>2</v>
          </cell>
          <cell r="K513" t="str">
            <v>06</v>
          </cell>
          <cell r="L513" t="str">
            <v>01</v>
          </cell>
          <cell r="N513" t="str">
            <v>17.22.5.2.2.06.01</v>
          </cell>
          <cell r="O513" t="str">
            <v>5.2.2.06.01</v>
          </cell>
          <cell r="P513" t="str">
            <v>Belanja Cetak - Bulan Desember 2017 - Kegiatan Penyusunan Pelaporan Data Nominatif Pejabat Struktural</v>
          </cell>
          <cell r="Q513" t="str">
            <v>UP/GU/TU</v>
          </cell>
          <cell r="R513" t="str">
            <v>GU</v>
          </cell>
          <cell r="T513">
            <v>1800000</v>
          </cell>
          <cell r="U513">
            <v>461109700</v>
          </cell>
        </row>
        <row r="514">
          <cell r="A514" t="str">
            <v>58PPN DN ....</v>
          </cell>
          <cell r="B514">
            <v>490</v>
          </cell>
          <cell r="C514" t="str">
            <v>22-12-2017</v>
          </cell>
          <cell r="D514" t="str">
            <v>4.05</v>
          </cell>
          <cell r="E514" t="str">
            <v>12</v>
          </cell>
          <cell r="F514">
            <v>17</v>
          </cell>
          <cell r="G514">
            <v>22</v>
          </cell>
          <cell r="H514" t="str">
            <v xml:space="preserve">PPN DN </v>
          </cell>
          <cell r="M514" t="str">
            <v>a</v>
          </cell>
          <cell r="N514" t="str">
            <v>17.22.PPN DN ....</v>
          </cell>
          <cell r="O514" t="str">
            <v>PPN DN ....</v>
          </cell>
          <cell r="P514" t="str">
            <v>Pajak - PPN DN - Belanja Cetak - Bulan Desember 2017 - Kegiatan Penyusunan Pelaporan Data Nominatif Pejabat Struktural</v>
          </cell>
          <cell r="Q514" t="str">
            <v>UP/GU/TU</v>
          </cell>
          <cell r="R514" t="str">
            <v>GU</v>
          </cell>
          <cell r="S514">
            <v>163636</v>
          </cell>
          <cell r="U514">
            <v>461273336</v>
          </cell>
        </row>
        <row r="515">
          <cell r="A515" t="str">
            <v>59PPN DN ....</v>
          </cell>
          <cell r="B515">
            <v>491</v>
          </cell>
          <cell r="C515" t="str">
            <v>22-12-2017</v>
          </cell>
          <cell r="D515" t="str">
            <v>4.05</v>
          </cell>
          <cell r="E515" t="str">
            <v>12</v>
          </cell>
          <cell r="F515">
            <v>17</v>
          </cell>
          <cell r="G515">
            <v>22</v>
          </cell>
          <cell r="H515" t="str">
            <v xml:space="preserve">PPN DN </v>
          </cell>
          <cell r="M515" t="str">
            <v>a</v>
          </cell>
          <cell r="N515" t="str">
            <v>17.22.PPN DN ....</v>
          </cell>
          <cell r="O515" t="str">
            <v>PPN DN ....</v>
          </cell>
          <cell r="P515" t="str">
            <v>Pajak - PPN DN - Belanja Cetak - Bulan Desember 2017 - Kegiatan Penyusunan Pelaporan Data Nominatif Pejabat Struktural</v>
          </cell>
          <cell r="Q515" t="str">
            <v>UP/GU/TU</v>
          </cell>
          <cell r="R515" t="str">
            <v>GU</v>
          </cell>
          <cell r="T515">
            <v>163636</v>
          </cell>
          <cell r="U515">
            <v>461109700</v>
          </cell>
        </row>
        <row r="516">
          <cell r="A516" t="str">
            <v>75.2.2.06.02</v>
          </cell>
          <cell r="B516">
            <v>492</v>
          </cell>
          <cell r="C516" t="str">
            <v>22-12-2017</v>
          </cell>
          <cell r="D516" t="str">
            <v>4.05</v>
          </cell>
          <cell r="E516" t="str">
            <v>12</v>
          </cell>
          <cell r="F516">
            <v>17</v>
          </cell>
          <cell r="G516">
            <v>22</v>
          </cell>
          <cell r="H516" t="str">
            <v>5</v>
          </cell>
          <cell r="I516" t="str">
            <v>2</v>
          </cell>
          <cell r="J516" t="str">
            <v>2</v>
          </cell>
          <cell r="K516" t="str">
            <v>06</v>
          </cell>
          <cell r="L516" t="str">
            <v>02</v>
          </cell>
          <cell r="N516" t="str">
            <v>17.22.5.2.2.06.02</v>
          </cell>
          <cell r="O516" t="str">
            <v>5.2.2.06.02</v>
          </cell>
          <cell r="P516" t="str">
            <v>Belanja Penggandaan - Bulan Desember 2017 -  Kegiatan Penyusunan Pelaporan Data Nominatif Pejabat Struktural</v>
          </cell>
          <cell r="Q516" t="str">
            <v>UP/GU/TU</v>
          </cell>
          <cell r="R516" t="str">
            <v>GU</v>
          </cell>
          <cell r="T516">
            <v>235000</v>
          </cell>
          <cell r="U516">
            <v>460874700</v>
          </cell>
        </row>
        <row r="517">
          <cell r="A517" t="str">
            <v>95.2.2.15.01</v>
          </cell>
          <cell r="B517">
            <v>493</v>
          </cell>
          <cell r="C517" t="str">
            <v>22-12-2017</v>
          </cell>
          <cell r="D517" t="str">
            <v>4.05</v>
          </cell>
          <cell r="E517" t="str">
            <v>12</v>
          </cell>
          <cell r="F517">
            <v>17</v>
          </cell>
          <cell r="G517">
            <v>22</v>
          </cell>
          <cell r="H517" t="str">
            <v>5</v>
          </cell>
          <cell r="I517" t="str">
            <v>2</v>
          </cell>
          <cell r="J517" t="str">
            <v>2</v>
          </cell>
          <cell r="K517">
            <v>15</v>
          </cell>
          <cell r="L517" t="str">
            <v>01</v>
          </cell>
          <cell r="N517" t="str">
            <v>17.22.5.2.2.15.01</v>
          </cell>
          <cell r="O517" t="str">
            <v>5.2.2.15.01</v>
          </cell>
          <cell r="P517" t="str">
            <v>Belanja Perjalanan Dinas Dalam Daerah - An. M. Wendi, S.Pd. Dkk dalam rangka Penyampaian Daftar Nominatif Pejabat Struktural dan Daftar Nominatif Jabatan Fungsinonal ke BKD Prop. Lampung - Tanggal 04 Desember 2017 -  Kegiatan Penyusunan Pelaporan Data Nom</v>
          </cell>
          <cell r="Q517" t="str">
            <v>UP/GU/TU</v>
          </cell>
          <cell r="R517" t="str">
            <v>GU</v>
          </cell>
          <cell r="T517">
            <v>550000</v>
          </cell>
          <cell r="U517">
            <v>460324700</v>
          </cell>
        </row>
        <row r="518">
          <cell r="A518" t="str">
            <v>205.2.2.15.02</v>
          </cell>
          <cell r="B518">
            <v>494</v>
          </cell>
          <cell r="C518" t="str">
            <v>22-12-2017</v>
          </cell>
          <cell r="D518" t="str">
            <v>4.05</v>
          </cell>
          <cell r="E518" t="str">
            <v>12</v>
          </cell>
          <cell r="F518">
            <v>17</v>
          </cell>
          <cell r="G518">
            <v>22</v>
          </cell>
          <cell r="H518" t="str">
            <v>5</v>
          </cell>
          <cell r="I518" t="str">
            <v>2</v>
          </cell>
          <cell r="J518" t="str">
            <v>2</v>
          </cell>
          <cell r="K518">
            <v>15</v>
          </cell>
          <cell r="L518" t="str">
            <v>02</v>
          </cell>
          <cell r="N518" t="str">
            <v>17.22.5.2.2.15.02</v>
          </cell>
          <cell r="O518" t="str">
            <v>5.2.2.15.02</v>
          </cell>
          <cell r="P518" t="str">
            <v>Belanja Perjalanan Dinas Luar Daerah - An. Aryanti Zoeliana, S.IP. Dkk dalam rangka Koordinasi dan Konsultasi mengenai Permasalahan yang menghambat dalam pengalihan PNS Daerah Kob/Kota yang menduduki Jab. Fungs. PKL dan PLKB menjadi PNS BKKBN ke Kanreg. V</v>
          </cell>
          <cell r="Q518" t="str">
            <v>UP/GU/TU</v>
          </cell>
          <cell r="R518" t="str">
            <v>GU</v>
          </cell>
          <cell r="T518">
            <v>6822000</v>
          </cell>
          <cell r="U518">
            <v>453502700</v>
          </cell>
        </row>
        <row r="519">
          <cell r="A519" t="str">
            <v>175.2.1.01.03</v>
          </cell>
          <cell r="B519">
            <v>495</v>
          </cell>
          <cell r="C519" t="str">
            <v>22-12-2017</v>
          </cell>
          <cell r="D519" t="str">
            <v>4.05</v>
          </cell>
          <cell r="E519" t="str">
            <v>12</v>
          </cell>
          <cell r="F519">
            <v>17</v>
          </cell>
          <cell r="G519" t="str">
            <v>55</v>
          </cell>
          <cell r="H519" t="str">
            <v>5</v>
          </cell>
          <cell r="I519" t="str">
            <v>2</v>
          </cell>
          <cell r="J519" t="str">
            <v>1</v>
          </cell>
          <cell r="K519" t="str">
            <v>01</v>
          </cell>
          <cell r="L519" t="str">
            <v>03</v>
          </cell>
          <cell r="N519" t="str">
            <v>17.55.5.2.1.01.03</v>
          </cell>
          <cell r="O519" t="str">
            <v>5.2.1.01.03</v>
          </cell>
          <cell r="P519" t="str">
            <v>Honorarium Pelaksana Kegiatan - PPTK dan BPP - Bulan Agustus s/d Desember 2017 - Kegiatan Pengelolaan Arsip dan Dokumentasi</v>
          </cell>
          <cell r="Q519" t="str">
            <v>UP/GU/TU</v>
          </cell>
          <cell r="R519" t="str">
            <v>GU</v>
          </cell>
          <cell r="T519">
            <v>1875000</v>
          </cell>
          <cell r="U519">
            <v>451627700</v>
          </cell>
        </row>
        <row r="520">
          <cell r="A520" t="str">
            <v>66PPh Pasal 21 ....</v>
          </cell>
          <cell r="B520">
            <v>496</v>
          </cell>
          <cell r="C520" t="str">
            <v>22-12-2017</v>
          </cell>
          <cell r="D520" t="str">
            <v>4.05</v>
          </cell>
          <cell r="E520" t="str">
            <v>12</v>
          </cell>
          <cell r="F520">
            <v>17</v>
          </cell>
          <cell r="G520" t="str">
            <v>55</v>
          </cell>
          <cell r="H520" t="str">
            <v xml:space="preserve">PPh Pasal 21 </v>
          </cell>
          <cell r="M520" t="str">
            <v>a</v>
          </cell>
          <cell r="N520" t="str">
            <v>17.55.PPh Pasal 21 ....</v>
          </cell>
          <cell r="O520" t="str">
            <v>PPh Pasal 21 ....</v>
          </cell>
          <cell r="P520" t="str">
            <v>Pajak - PPh Pasal 21 - Honorarium Pelaksana Kegiatan - PPTK dan BPP - Bulan Agustus s/d Desember 2017 - Kegiatan Pengelolaan Arsip dan Dokumentasi</v>
          </cell>
          <cell r="Q520" t="str">
            <v>UP/GU/TU</v>
          </cell>
          <cell r="R520" t="str">
            <v>GU</v>
          </cell>
          <cell r="S520">
            <v>93750</v>
          </cell>
          <cell r="U520">
            <v>451721450</v>
          </cell>
        </row>
        <row r="521">
          <cell r="A521" t="str">
            <v>67PPh Pasal 21 ....</v>
          </cell>
          <cell r="B521">
            <v>497</v>
          </cell>
          <cell r="C521" t="str">
            <v>22-12-2017</v>
          </cell>
          <cell r="D521" t="str">
            <v>4.05</v>
          </cell>
          <cell r="E521" t="str">
            <v>12</v>
          </cell>
          <cell r="F521">
            <v>17</v>
          </cell>
          <cell r="G521" t="str">
            <v>55</v>
          </cell>
          <cell r="H521" t="str">
            <v xml:space="preserve">PPh Pasal 21 </v>
          </cell>
          <cell r="M521" t="str">
            <v>a</v>
          </cell>
          <cell r="N521" t="str">
            <v>17.55.PPh Pasal 21 ....</v>
          </cell>
          <cell r="O521" t="str">
            <v>PPh Pasal 21 ....</v>
          </cell>
          <cell r="P521" t="str">
            <v>Pajak - PPh Pasal 21 - Honorarium Pelaksana Kegiatan - PPTK dan BPP - Bulan Agustus s/d Desember 2017 - Kegiatan Pengelolaan Arsip dan Dokumentasi</v>
          </cell>
          <cell r="Q521" t="str">
            <v>UP/GU/TU</v>
          </cell>
          <cell r="R521" t="str">
            <v>GU</v>
          </cell>
          <cell r="T521">
            <v>93750</v>
          </cell>
          <cell r="U521">
            <v>451627700</v>
          </cell>
        </row>
        <row r="522">
          <cell r="A522" t="str">
            <v>7Panjar....</v>
          </cell>
          <cell r="B522">
            <v>498</v>
          </cell>
          <cell r="C522" t="str">
            <v>22-12-2017</v>
          </cell>
          <cell r="D522" t="str">
            <v>4.05</v>
          </cell>
          <cell r="E522" t="str">
            <v>12</v>
          </cell>
          <cell r="F522">
            <v>17</v>
          </cell>
          <cell r="G522" t="str">
            <v>59</v>
          </cell>
          <cell r="H522" t="str">
            <v>Panjar</v>
          </cell>
          <cell r="M522" t="str">
            <v>P</v>
          </cell>
          <cell r="N522" t="str">
            <v>17.59.Panjar....</v>
          </cell>
          <cell r="O522" t="str">
            <v>Panjar....</v>
          </cell>
          <cell r="P522" t="str">
            <v>Panjar - Kegiatan Penyusunan DUK dan Profil Kepegawaian</v>
          </cell>
          <cell r="Q522" t="str">
            <v>UP/GU/TU</v>
          </cell>
          <cell r="R522" t="str">
            <v>GU</v>
          </cell>
          <cell r="S522">
            <v>7500000</v>
          </cell>
          <cell r="U522">
            <v>459127700</v>
          </cell>
        </row>
        <row r="523">
          <cell r="A523" t="str">
            <v>125.2.2.06.01</v>
          </cell>
          <cell r="B523">
            <v>499</v>
          </cell>
          <cell r="C523" t="str">
            <v>22-12-2017</v>
          </cell>
          <cell r="D523" t="str">
            <v>4.05</v>
          </cell>
          <cell r="E523" t="str">
            <v>12</v>
          </cell>
          <cell r="F523">
            <v>17</v>
          </cell>
          <cell r="G523" t="str">
            <v>59</v>
          </cell>
          <cell r="H523" t="str">
            <v>5</v>
          </cell>
          <cell r="I523" t="str">
            <v>2</v>
          </cell>
          <cell r="J523" t="str">
            <v>2</v>
          </cell>
          <cell r="K523" t="str">
            <v>06</v>
          </cell>
          <cell r="L523" t="str">
            <v>01</v>
          </cell>
          <cell r="N523" t="str">
            <v>17.59.5.2.2.06.01</v>
          </cell>
          <cell r="O523" t="str">
            <v>5.2.2.06.01</v>
          </cell>
          <cell r="P523" t="str">
            <v>Belanja Cetak - Cetak Profil Semester II - Kegiatan Penyusunan DUK dan Profil Kepegawaian</v>
          </cell>
          <cell r="Q523" t="str">
            <v>UP/GU/TU</v>
          </cell>
          <cell r="R523" t="str">
            <v>GU</v>
          </cell>
          <cell r="T523">
            <v>750000</v>
          </cell>
          <cell r="U523">
            <v>458377700</v>
          </cell>
        </row>
        <row r="524">
          <cell r="A524" t="str">
            <v>215.2.2.15.02</v>
          </cell>
          <cell r="B524">
            <v>500</v>
          </cell>
          <cell r="C524" t="str">
            <v>22-12-2017</v>
          </cell>
          <cell r="D524" t="str">
            <v>4.05</v>
          </cell>
          <cell r="E524" t="str">
            <v>12</v>
          </cell>
          <cell r="F524">
            <v>17</v>
          </cell>
          <cell r="G524" t="str">
            <v>59</v>
          </cell>
          <cell r="H524" t="str">
            <v>5</v>
          </cell>
          <cell r="I524" t="str">
            <v>2</v>
          </cell>
          <cell r="J524" t="str">
            <v>2</v>
          </cell>
          <cell r="K524">
            <v>15</v>
          </cell>
          <cell r="L524" t="str">
            <v>02</v>
          </cell>
          <cell r="N524" t="str">
            <v>17.59.5.2.2.15.02</v>
          </cell>
          <cell r="O524" t="str">
            <v>5.2.2.15.02</v>
          </cell>
          <cell r="P524" t="str">
            <v>Belanja Perjalanan Dinas Luar Daerah - An. Aryanti Zoeliana, S.IP. Dalam rangka Koordinasi Pelaksanaan PP RI Nomor 11 Tahun 2017 tentang Manajemen PNS dan Penyampaian DUK Tahun 2016 ke BKN Jakarta - Tanggal 29 Nov s/d 01 Des 2017 -  Kegiatan Penyusunan DU</v>
          </cell>
          <cell r="Q524" t="str">
            <v>UP/GU/TU</v>
          </cell>
          <cell r="R524" t="str">
            <v>GU</v>
          </cell>
          <cell r="T524">
            <v>7259651</v>
          </cell>
          <cell r="U524">
            <v>451118049</v>
          </cell>
        </row>
        <row r="525">
          <cell r="A525" t="str">
            <v>8Panjar....</v>
          </cell>
          <cell r="B525">
            <v>501</v>
          </cell>
          <cell r="C525" t="str">
            <v>22-12-2017</v>
          </cell>
          <cell r="D525" t="str">
            <v>4.05</v>
          </cell>
          <cell r="E525" t="str">
            <v>12</v>
          </cell>
          <cell r="F525">
            <v>17</v>
          </cell>
          <cell r="G525">
            <v>20</v>
          </cell>
          <cell r="H525" t="str">
            <v>Panjar</v>
          </cell>
          <cell r="M525" t="str">
            <v>p</v>
          </cell>
          <cell r="N525" t="str">
            <v>17.20.Panjar....</v>
          </cell>
          <cell r="O525" t="str">
            <v>Panjar....</v>
          </cell>
          <cell r="P525" t="str">
            <v>Panjar - Kegiatan Diklat Manajemen Pelayanan Barang dan Jasa</v>
          </cell>
          <cell r="Q525" t="str">
            <v>UP/GU/TU</v>
          </cell>
          <cell r="R525" t="str">
            <v>GU</v>
          </cell>
          <cell r="S525">
            <v>11090500</v>
          </cell>
          <cell r="U525">
            <v>462208549</v>
          </cell>
        </row>
        <row r="526">
          <cell r="A526" t="str">
            <v>65.2.2.07.02</v>
          </cell>
          <cell r="B526">
            <v>502</v>
          </cell>
          <cell r="C526" t="str">
            <v>22-12-2017</v>
          </cell>
          <cell r="D526" t="str">
            <v>4.05</v>
          </cell>
          <cell r="E526" t="str">
            <v>12</v>
          </cell>
          <cell r="F526">
            <v>17</v>
          </cell>
          <cell r="G526">
            <v>20</v>
          </cell>
          <cell r="H526" t="str">
            <v>5</v>
          </cell>
          <cell r="I526" t="str">
            <v>2</v>
          </cell>
          <cell r="J526">
            <v>2</v>
          </cell>
          <cell r="K526" t="str">
            <v>07</v>
          </cell>
          <cell r="L526" t="str">
            <v>02</v>
          </cell>
          <cell r="N526" t="str">
            <v>17.20.5.2.2.07.02</v>
          </cell>
          <cell r="O526" t="str">
            <v>5.2.2.07.02</v>
          </cell>
          <cell r="P526" t="str">
            <v>Belanja Sewa Gedung/Kantor/Tempat  - Kegiatan Diklat Manajemen Pelayanan Barang dan Jasa</v>
          </cell>
          <cell r="Q526" t="str">
            <v>UP/GU/TU</v>
          </cell>
          <cell r="R526" t="str">
            <v>GU</v>
          </cell>
          <cell r="T526">
            <v>2000000</v>
          </cell>
          <cell r="U526">
            <v>460208549</v>
          </cell>
        </row>
        <row r="527">
          <cell r="A527" t="str">
            <v>15.2.2.25.02</v>
          </cell>
          <cell r="B527">
            <v>503</v>
          </cell>
          <cell r="C527" t="str">
            <v>22-12-2017</v>
          </cell>
          <cell r="D527" t="str">
            <v>4.05</v>
          </cell>
          <cell r="E527" t="str">
            <v>12</v>
          </cell>
          <cell r="F527">
            <v>17</v>
          </cell>
          <cell r="G527">
            <v>20</v>
          </cell>
          <cell r="H527" t="str">
            <v>5</v>
          </cell>
          <cell r="I527" t="str">
            <v>2</v>
          </cell>
          <cell r="J527">
            <v>2</v>
          </cell>
          <cell r="K527">
            <v>25</v>
          </cell>
          <cell r="L527" t="str">
            <v>02</v>
          </cell>
          <cell r="N527" t="str">
            <v>17.20.5.2.2.25.02</v>
          </cell>
          <cell r="O527" t="str">
            <v>5.2.2.25.02</v>
          </cell>
          <cell r="P527" t="str">
            <v>Biaya Transport Peserta Pelatihan/ Lomba - Kegiatan Diklat Manajemen Pelayanan Barang dan Jasa</v>
          </cell>
          <cell r="Q527" t="str">
            <v>UP/GU/TU</v>
          </cell>
          <cell r="R527" t="str">
            <v>GU</v>
          </cell>
          <cell r="T527">
            <v>1200000</v>
          </cell>
          <cell r="U527">
            <v>459008549</v>
          </cell>
        </row>
        <row r="528">
          <cell r="A528" t="str">
            <v>185.2.1.01.03</v>
          </cell>
          <cell r="B528">
            <v>504</v>
          </cell>
          <cell r="C528" t="str">
            <v>22-12-2017</v>
          </cell>
          <cell r="D528" t="str">
            <v>4.05</v>
          </cell>
          <cell r="E528" t="str">
            <v>12</v>
          </cell>
          <cell r="F528">
            <v>17</v>
          </cell>
          <cell r="G528">
            <v>37</v>
          </cell>
          <cell r="H528" t="str">
            <v>5</v>
          </cell>
          <cell r="I528" t="str">
            <v>2</v>
          </cell>
          <cell r="J528" t="str">
            <v>1</v>
          </cell>
          <cell r="K528" t="str">
            <v>01</v>
          </cell>
          <cell r="L528" t="str">
            <v>03</v>
          </cell>
          <cell r="N528" t="str">
            <v>17.37.5.2.1.01.03</v>
          </cell>
          <cell r="O528" t="str">
            <v>5.2.1.01.03</v>
          </cell>
          <cell r="P528" t="str">
            <v>Honorarium Pelaksana Kegiatan - PPTK dan BPP - Bulan Mei s/d Desember 2017 -  Kegiatan Penyelesaian Tenaga Harian / THL / PTT Daerah dan Pusat menjadi CPNS /P3K</v>
          </cell>
          <cell r="Q528" t="str">
            <v>UP/GU/TU</v>
          </cell>
          <cell r="R528" t="str">
            <v>GU</v>
          </cell>
          <cell r="T528">
            <v>3040000</v>
          </cell>
          <cell r="U528">
            <v>455968549</v>
          </cell>
        </row>
        <row r="529">
          <cell r="A529" t="str">
            <v>53PPh Pasal 21....</v>
          </cell>
          <cell r="B529">
            <v>505</v>
          </cell>
          <cell r="C529" t="str">
            <v>22-12-2017</v>
          </cell>
          <cell r="D529" t="str">
            <v>4.05</v>
          </cell>
          <cell r="E529" t="str">
            <v>12</v>
          </cell>
          <cell r="F529">
            <v>17</v>
          </cell>
          <cell r="G529">
            <v>37</v>
          </cell>
          <cell r="H529" t="str">
            <v>PPh Pasal 21</v>
          </cell>
          <cell r="M529" t="str">
            <v>a</v>
          </cell>
          <cell r="N529" t="str">
            <v>17.37.PPh Pasal 21....</v>
          </cell>
          <cell r="O529" t="str">
            <v>PPh Pasal 21....</v>
          </cell>
          <cell r="P529" t="str">
            <v>Pajak - PPh Pasal 21 - Honorarium Pelaksana Kegiatan - PPTK dan BPP - Bulan Mei s/d Desember 2017 -  Kegiatan Penyelesaian Tenaga Harian / THL / PTT Daerah dan Pusat menjadi CPNS /P3K</v>
          </cell>
          <cell r="Q529" t="str">
            <v>UP/GU/TU</v>
          </cell>
          <cell r="R529" t="str">
            <v>GU</v>
          </cell>
          <cell r="S529">
            <v>258000</v>
          </cell>
          <cell r="U529">
            <v>456226549</v>
          </cell>
        </row>
        <row r="530">
          <cell r="A530" t="str">
            <v>54PPh Pasal 21....</v>
          </cell>
          <cell r="B530">
            <v>506</v>
          </cell>
          <cell r="C530" t="str">
            <v>22-12-2017</v>
          </cell>
          <cell r="D530" t="str">
            <v>4.05</v>
          </cell>
          <cell r="E530" t="str">
            <v>12</v>
          </cell>
          <cell r="F530">
            <v>17</v>
          </cell>
          <cell r="G530">
            <v>37</v>
          </cell>
          <cell r="H530" t="str">
            <v>PPh Pasal 21</v>
          </cell>
          <cell r="M530" t="str">
            <v>a</v>
          </cell>
          <cell r="N530" t="str">
            <v>17.37.PPh Pasal 21....</v>
          </cell>
          <cell r="O530" t="str">
            <v>PPh Pasal 21....</v>
          </cell>
          <cell r="P530" t="str">
            <v>Pajak - PPh Pasal 21 - Honorarium Pelaksana Kegiatan - PPTK dan BPP - Bulan Mei s/d Desember 2017 -  Kegiatan Penyelesaian Tenaga Harian / THL / PTT Daerah dan Pusat menjadi CPNS /P3K</v>
          </cell>
          <cell r="Q530" t="str">
            <v>UP/GU/TU</v>
          </cell>
          <cell r="R530" t="str">
            <v>GU</v>
          </cell>
          <cell r="T530">
            <v>258000</v>
          </cell>
          <cell r="U530">
            <v>455968549</v>
          </cell>
        </row>
        <row r="531">
          <cell r="A531" t="str">
            <v>105.2.2.01.01</v>
          </cell>
          <cell r="B531">
            <v>507</v>
          </cell>
          <cell r="C531" t="str">
            <v>22-12-2017</v>
          </cell>
          <cell r="D531" t="str">
            <v>4.05</v>
          </cell>
          <cell r="E531" t="str">
            <v>12</v>
          </cell>
          <cell r="F531">
            <v>17</v>
          </cell>
          <cell r="G531">
            <v>37</v>
          </cell>
          <cell r="H531" t="str">
            <v>5</v>
          </cell>
          <cell r="I531" t="str">
            <v>2</v>
          </cell>
          <cell r="J531">
            <v>2</v>
          </cell>
          <cell r="K531" t="str">
            <v>01</v>
          </cell>
          <cell r="L531" t="str">
            <v>01</v>
          </cell>
          <cell r="N531" t="str">
            <v>17.37.5.2.2.01.01</v>
          </cell>
          <cell r="O531" t="str">
            <v>5.2.2.01.01</v>
          </cell>
          <cell r="P531" t="str">
            <v>Belanja Alat Tulis Kantor - Bulan Desember 2017 - Kegiatan Penyelesaian Tenaga Harian / THL / PTT Daerah dan Pusat menjadi CPNS /P3K</v>
          </cell>
          <cell r="Q531" t="str">
            <v>UP/GU/TU</v>
          </cell>
          <cell r="R531" t="str">
            <v>GU</v>
          </cell>
          <cell r="T531">
            <v>529600</v>
          </cell>
          <cell r="U531">
            <v>455438949</v>
          </cell>
        </row>
        <row r="532">
          <cell r="A532" t="str">
            <v>15.2.2.01.04</v>
          </cell>
          <cell r="B532">
            <v>508</v>
          </cell>
          <cell r="C532" t="str">
            <v>22-12-2017</v>
          </cell>
          <cell r="D532" t="str">
            <v>4.05</v>
          </cell>
          <cell r="E532" t="str">
            <v>12</v>
          </cell>
          <cell r="F532">
            <v>17</v>
          </cell>
          <cell r="G532">
            <v>37</v>
          </cell>
          <cell r="H532" t="str">
            <v>5</v>
          </cell>
          <cell r="I532" t="str">
            <v>2</v>
          </cell>
          <cell r="J532">
            <v>2</v>
          </cell>
          <cell r="K532" t="str">
            <v>01</v>
          </cell>
          <cell r="L532" t="str">
            <v>04</v>
          </cell>
          <cell r="N532" t="str">
            <v>17.37.5.2.2.01.04</v>
          </cell>
          <cell r="O532" t="str">
            <v>5.2.2.01.04</v>
          </cell>
          <cell r="P532" t="str">
            <v>Belanja Perangko, Materai, dan Benda Pos Lainnya - Materai - Bulan Desember 2017 - Kegiatan Penyelesaian Tenaga Harian / THL / PTT Daerah dan Pusat menjadi CPNS /P3K</v>
          </cell>
          <cell r="Q532" t="str">
            <v>UP/GU/TU</v>
          </cell>
          <cell r="R532" t="str">
            <v>GU</v>
          </cell>
          <cell r="T532">
            <v>180000</v>
          </cell>
          <cell r="U532">
            <v>455258949</v>
          </cell>
        </row>
        <row r="533">
          <cell r="A533" t="str">
            <v>135.2.2.06.01</v>
          </cell>
          <cell r="B533">
            <v>509</v>
          </cell>
          <cell r="C533" t="str">
            <v>22-12-2017</v>
          </cell>
          <cell r="D533" t="str">
            <v>4.05</v>
          </cell>
          <cell r="E533" t="str">
            <v>12</v>
          </cell>
          <cell r="F533">
            <v>17</v>
          </cell>
          <cell r="G533">
            <v>37</v>
          </cell>
          <cell r="H533" t="str">
            <v>5</v>
          </cell>
          <cell r="I533" t="str">
            <v>2</v>
          </cell>
          <cell r="J533">
            <v>2</v>
          </cell>
          <cell r="K533" t="str">
            <v>06</v>
          </cell>
          <cell r="L533" t="str">
            <v>01</v>
          </cell>
          <cell r="N533" t="str">
            <v>17.37.5.2.2.06.01</v>
          </cell>
          <cell r="O533" t="str">
            <v>5.2.2.06.01</v>
          </cell>
          <cell r="P533" t="str">
            <v>Belanja Cetak - Kop Walikota - Bulan Desember 2017 - Kegiatan Penyelesaian Tenaga Harian / THL / PTT Daerah dan Pusat menjadi CPNS /P3K</v>
          </cell>
          <cell r="Q533" t="str">
            <v>UP/GU/TU</v>
          </cell>
          <cell r="R533" t="str">
            <v>GU</v>
          </cell>
          <cell r="T533">
            <v>250000</v>
          </cell>
          <cell r="U533">
            <v>455008949</v>
          </cell>
        </row>
        <row r="534">
          <cell r="A534" t="str">
            <v>85.2.2.06.02</v>
          </cell>
          <cell r="B534">
            <v>510</v>
          </cell>
          <cell r="C534" t="str">
            <v>22-12-2017</v>
          </cell>
          <cell r="D534" t="str">
            <v>4.05</v>
          </cell>
          <cell r="E534" t="str">
            <v>12</v>
          </cell>
          <cell r="F534">
            <v>17</v>
          </cell>
          <cell r="G534">
            <v>37</v>
          </cell>
          <cell r="H534" t="str">
            <v>5</v>
          </cell>
          <cell r="I534" t="str">
            <v>2</v>
          </cell>
          <cell r="J534">
            <v>2</v>
          </cell>
          <cell r="K534" t="str">
            <v>06</v>
          </cell>
          <cell r="L534" t="str">
            <v>02</v>
          </cell>
          <cell r="N534" t="str">
            <v>17.37.5.2.2.06.02</v>
          </cell>
          <cell r="O534" t="str">
            <v>5.2.2.06.02</v>
          </cell>
          <cell r="P534" t="str">
            <v>Belanja Penggandaan - Foto Copy 0- Bulan Desember 2017 - Kegiatan Penyelesaian Tenaga Harian / THL / PTT Daerah dan Pusat menjadi CPNS /P3K</v>
          </cell>
          <cell r="Q534" t="str">
            <v>UP/GU/TU</v>
          </cell>
          <cell r="R534" t="str">
            <v>GU</v>
          </cell>
          <cell r="T534">
            <v>300000</v>
          </cell>
          <cell r="U534">
            <v>454708949</v>
          </cell>
        </row>
        <row r="535">
          <cell r="A535" t="str">
            <v>105.2.2.15.01</v>
          </cell>
          <cell r="B535">
            <v>511</v>
          </cell>
          <cell r="C535" t="str">
            <v>22-12-2017</v>
          </cell>
          <cell r="D535" t="str">
            <v>4.05</v>
          </cell>
          <cell r="E535" t="str">
            <v>12</v>
          </cell>
          <cell r="F535">
            <v>17</v>
          </cell>
          <cell r="G535">
            <v>37</v>
          </cell>
          <cell r="H535" t="str">
            <v>5</v>
          </cell>
          <cell r="I535" t="str">
            <v>2</v>
          </cell>
          <cell r="J535">
            <v>2</v>
          </cell>
          <cell r="K535">
            <v>15</v>
          </cell>
          <cell r="L535" t="str">
            <v>01</v>
          </cell>
          <cell r="N535" t="str">
            <v>17.37.5.2.2.15.01</v>
          </cell>
          <cell r="O535" t="str">
            <v>5.2.2.15.01</v>
          </cell>
          <cell r="P535" t="str">
            <v>Belanja Perjalanan Dinas Dalam Daerah - An. Fikry Apriadi, S.IP. M.PA dkk dalam rangka menyampaikan Surat Dinas Walikota Metro perihal Penyampaian Data Tenaga Pelayanan Kesehatan ke BKD Propinsi Lampung - Tanggal 22 Desember 2017 - Kegiatan Penyelesaian T</v>
          </cell>
          <cell r="Q535" t="str">
            <v>UP/GU/TU</v>
          </cell>
          <cell r="R535" t="str">
            <v>GU</v>
          </cell>
          <cell r="T535">
            <v>750000</v>
          </cell>
          <cell r="U535">
            <v>453958949</v>
          </cell>
        </row>
        <row r="536">
          <cell r="A536" t="str">
            <v>225.2.2.15.02</v>
          </cell>
          <cell r="B536">
            <v>512</v>
          </cell>
          <cell r="C536" t="str">
            <v>22-12-2017</v>
          </cell>
          <cell r="D536" t="str">
            <v>4.05</v>
          </cell>
          <cell r="E536" t="str">
            <v>12</v>
          </cell>
          <cell r="F536">
            <v>17</v>
          </cell>
          <cell r="G536">
            <v>37</v>
          </cell>
          <cell r="H536" t="str">
            <v>5</v>
          </cell>
          <cell r="I536" t="str">
            <v>2</v>
          </cell>
          <cell r="J536">
            <v>2</v>
          </cell>
          <cell r="K536">
            <v>15</v>
          </cell>
          <cell r="L536" t="str">
            <v>02</v>
          </cell>
          <cell r="N536" t="str">
            <v>17.37.5.2.2.15.02</v>
          </cell>
          <cell r="O536" t="str">
            <v>5.2.2.15.02</v>
          </cell>
          <cell r="P536" t="str">
            <v xml:space="preserve">Belanja Perjalanan Dinas Luar Daerah - An. Fikri Apriadi, S.IP. M.PA dkk dalam rangka Menyampaikan Surat Walikota Metro perihal Pengangkatan CPNSD dari PTT Kemenkes ke Kementrian Kesehatan Jakarta - Tanggal 06 s/d 08 November 2017 - Kegiatan Penyelesaian </v>
          </cell>
          <cell r="Q536" t="str">
            <v>UP/GU/TU</v>
          </cell>
          <cell r="R536" t="str">
            <v>GU</v>
          </cell>
          <cell r="T536">
            <v>7140000</v>
          </cell>
          <cell r="U536">
            <v>446818949</v>
          </cell>
        </row>
        <row r="537">
          <cell r="A537" t="str">
            <v>235.2.2.15.02</v>
          </cell>
          <cell r="B537">
            <v>513</v>
          </cell>
          <cell r="C537" t="str">
            <v>22-12-2017</v>
          </cell>
          <cell r="D537" t="str">
            <v>4.05</v>
          </cell>
          <cell r="E537" t="str">
            <v>12</v>
          </cell>
          <cell r="F537">
            <v>17</v>
          </cell>
          <cell r="G537">
            <v>37</v>
          </cell>
          <cell r="H537" t="str">
            <v>5</v>
          </cell>
          <cell r="I537" t="str">
            <v>2</v>
          </cell>
          <cell r="J537">
            <v>2</v>
          </cell>
          <cell r="K537">
            <v>15</v>
          </cell>
          <cell r="L537" t="str">
            <v>02</v>
          </cell>
          <cell r="N537" t="str">
            <v>17.37.5.2.2.15.02</v>
          </cell>
          <cell r="O537" t="str">
            <v>5.2.2.15.02</v>
          </cell>
          <cell r="P537" t="str">
            <v>Belanja Perjalanan Dinas Luar Daerah - An. Suprapto, S.IP. Dkk dalam rangka Menyampaikan Surat  Walikota Metro perihal Penyampaian Data Pelayanan Kesehatan ke Menpan RB Jakarta - Tanggal 29 November s/d 01 Desember 2017 - Kegiatan Penyelesaian Tenaga Hari</v>
          </cell>
          <cell r="Q537" t="str">
            <v>UP/GU/TU</v>
          </cell>
          <cell r="R537" t="str">
            <v>GU</v>
          </cell>
          <cell r="T537">
            <v>5840000</v>
          </cell>
          <cell r="U537">
            <v>440978949</v>
          </cell>
        </row>
        <row r="538">
          <cell r="B538" t="str">
            <v>513.a</v>
          </cell>
          <cell r="C538" t="str">
            <v>22-12-2017</v>
          </cell>
          <cell r="P538" t="str">
            <v>Diterima Dana Pengembalian LS Kegiatan Pendidikan dan Pelatihan Formal</v>
          </cell>
          <cell r="Q538" t="str">
            <v>UP/GU/TU</v>
          </cell>
          <cell r="R538" t="str">
            <v>GU</v>
          </cell>
          <cell r="S538">
            <v>20150000</v>
          </cell>
          <cell r="U538">
            <v>461128949</v>
          </cell>
        </row>
        <row r="539">
          <cell r="A539" t="str">
            <v>245.2.2.15.02</v>
          </cell>
          <cell r="B539">
            <v>514</v>
          </cell>
          <cell r="C539" t="str">
            <v>22-12-2017</v>
          </cell>
          <cell r="D539" t="str">
            <v>4.05</v>
          </cell>
          <cell r="E539" t="str">
            <v>12</v>
          </cell>
          <cell r="F539">
            <v>17</v>
          </cell>
          <cell r="G539">
            <v>37</v>
          </cell>
          <cell r="H539" t="str">
            <v>5</v>
          </cell>
          <cell r="I539" t="str">
            <v>2</v>
          </cell>
          <cell r="J539">
            <v>2</v>
          </cell>
          <cell r="K539">
            <v>15</v>
          </cell>
          <cell r="L539" t="str">
            <v>02</v>
          </cell>
          <cell r="N539" t="str">
            <v>17.37.5.2.2.15.02</v>
          </cell>
          <cell r="O539" t="str">
            <v>5.2.2.15.02</v>
          </cell>
          <cell r="P539" t="str">
            <v>Belanja Perjalanan Dinas Luar Daerah - An. Suprapto, S.IP. M .IP dkk dalam rangka Menghadiri Undangan Penyerahan Formasi Lulusan STTD di Sekolah Tinggi Transportasi Darat Bekasi - Tanggal 19 s/d 21 Desember 2017 -  Kegiatan Penyelesaian Tenaga Harian / TH</v>
          </cell>
          <cell r="Q539" t="str">
            <v>UP/GU/TU</v>
          </cell>
          <cell r="R539" t="str">
            <v>GU</v>
          </cell>
          <cell r="T539">
            <v>9445512</v>
          </cell>
          <cell r="U539">
            <v>451683437</v>
          </cell>
        </row>
        <row r="540">
          <cell r="A540" t="str">
            <v>9Panjar....</v>
          </cell>
          <cell r="B540">
            <v>515</v>
          </cell>
          <cell r="C540" t="str">
            <v>22-12-2017</v>
          </cell>
          <cell r="D540" t="str">
            <v>4.05</v>
          </cell>
          <cell r="E540" t="str">
            <v>12</v>
          </cell>
          <cell r="F540">
            <v>17</v>
          </cell>
          <cell r="G540">
            <v>46</v>
          </cell>
          <cell r="H540" t="str">
            <v>Panjar</v>
          </cell>
          <cell r="M540" t="str">
            <v>p</v>
          </cell>
          <cell r="N540" t="str">
            <v>17.46.Panjar....</v>
          </cell>
          <cell r="O540" t="str">
            <v>Panjar....</v>
          </cell>
          <cell r="P540" t="str">
            <v>Panjar - Kegiatan Pembinaan dan Penegakan Disiplin Pegawai di Lingkungan Pemerintah Kota Metro</v>
          </cell>
          <cell r="Q540" t="str">
            <v>UP/GU/TU</v>
          </cell>
          <cell r="R540" t="str">
            <v>GU</v>
          </cell>
          <cell r="S540">
            <v>1075000</v>
          </cell>
          <cell r="U540">
            <v>452758437</v>
          </cell>
        </row>
        <row r="541">
          <cell r="A541" t="str">
            <v>75.2.2.03.14</v>
          </cell>
          <cell r="B541">
            <v>516</v>
          </cell>
          <cell r="C541" t="str">
            <v>22-12-2017</v>
          </cell>
          <cell r="D541" t="str">
            <v>4.05</v>
          </cell>
          <cell r="E541" t="str">
            <v>12</v>
          </cell>
          <cell r="F541">
            <v>17</v>
          </cell>
          <cell r="G541">
            <v>46</v>
          </cell>
          <cell r="H541" t="str">
            <v>5</v>
          </cell>
          <cell r="I541" t="str">
            <v>2</v>
          </cell>
          <cell r="J541">
            <v>2</v>
          </cell>
          <cell r="K541" t="str">
            <v>03</v>
          </cell>
          <cell r="L541">
            <v>14</v>
          </cell>
          <cell r="N541" t="str">
            <v>17.46.5.2.2.03.14</v>
          </cell>
          <cell r="O541" t="str">
            <v>5.2.2.03.14</v>
          </cell>
          <cell r="P541" t="str">
            <v>Belanja Jasa Publikasi, Dekorasi dan Dokumentasi  - Dokumentasi - Bulan Desember 2017 - Kegiatan Pembinaan dan Penegakan Disiplin Pegawai di Lingkungan Pemerintah Kota Metro</v>
          </cell>
          <cell r="Q541" t="str">
            <v>UP/GU/TU</v>
          </cell>
          <cell r="R541" t="str">
            <v>GU</v>
          </cell>
          <cell r="T541">
            <v>125000</v>
          </cell>
          <cell r="U541">
            <v>452633437</v>
          </cell>
        </row>
        <row r="542">
          <cell r="A542" t="str">
            <v>65.2.2.03.31</v>
          </cell>
          <cell r="B542">
            <v>517</v>
          </cell>
          <cell r="C542" t="str">
            <v>22-12-2017</v>
          </cell>
          <cell r="D542" t="str">
            <v>4.05</v>
          </cell>
          <cell r="E542" t="str">
            <v>12</v>
          </cell>
          <cell r="F542">
            <v>17</v>
          </cell>
          <cell r="G542">
            <v>46</v>
          </cell>
          <cell r="H542" t="str">
            <v>5</v>
          </cell>
          <cell r="I542" t="str">
            <v>2</v>
          </cell>
          <cell r="J542">
            <v>2</v>
          </cell>
          <cell r="K542" t="str">
            <v>03</v>
          </cell>
          <cell r="L542">
            <v>31</v>
          </cell>
          <cell r="N542" t="str">
            <v>17.46.5.2.2.03.31</v>
          </cell>
          <cell r="O542" t="str">
            <v>5.2.2.03.31</v>
          </cell>
          <cell r="P542" t="str">
            <v>Belanja Jasa Pendukung Pelaksana Kegiatan  - Pembaca SK dan Pembawa Acara - Bulan Desember 2017 - Kegiatan Pembinaan dan Penegakan Disiplin Pegawai di Lingkungan Pemerintah Kota Metro</v>
          </cell>
          <cell r="Q542" t="str">
            <v>UP/GU/TU</v>
          </cell>
          <cell r="R542" t="str">
            <v>GU</v>
          </cell>
          <cell r="T542">
            <v>300000</v>
          </cell>
          <cell r="U542">
            <v>452333437</v>
          </cell>
        </row>
        <row r="543">
          <cell r="A543" t="str">
            <v>115.2.2.15.01</v>
          </cell>
          <cell r="B543">
            <v>518</v>
          </cell>
          <cell r="C543" t="str">
            <v>22-12-2017</v>
          </cell>
          <cell r="D543" t="str">
            <v>4.05</v>
          </cell>
          <cell r="E543" t="str">
            <v>12</v>
          </cell>
          <cell r="F543">
            <v>17</v>
          </cell>
          <cell r="G543">
            <v>46</v>
          </cell>
          <cell r="H543" t="str">
            <v>5</v>
          </cell>
          <cell r="I543" t="str">
            <v>2</v>
          </cell>
          <cell r="J543">
            <v>2</v>
          </cell>
          <cell r="K543">
            <v>15</v>
          </cell>
          <cell r="L543" t="str">
            <v>01</v>
          </cell>
          <cell r="N543" t="str">
            <v>17.46.5.2.2.15.01</v>
          </cell>
          <cell r="O543" t="str">
            <v>5.2.2.15.01</v>
          </cell>
          <cell r="P543" t="str">
            <v>Belanja Perjalanan Dinas Dalam Daerah  - An. Suprapto, S.IP. M.IP. Dkk dalam rangka Meenyampaikan Tembusan SK Peemberian Rewar  Catur Wulan III ke BKD Propinsi Lampung - Tanggal 08 Desember 2017 - Kegiatan Pembinaan dan Penegakan Disiplin Pegawai di Lingk</v>
          </cell>
          <cell r="Q543" t="str">
            <v>UP/GU/TU</v>
          </cell>
          <cell r="R543" t="str">
            <v>GU</v>
          </cell>
          <cell r="T543">
            <v>650000</v>
          </cell>
          <cell r="U543">
            <v>451683437</v>
          </cell>
        </row>
        <row r="544">
          <cell r="A544" t="str">
            <v>10panjar....</v>
          </cell>
          <cell r="B544">
            <v>519</v>
          </cell>
          <cell r="C544" t="str">
            <v>22-12-2017</v>
          </cell>
          <cell r="D544" t="str">
            <v>4.05</v>
          </cell>
          <cell r="E544" t="str">
            <v>12</v>
          </cell>
          <cell r="F544">
            <v>17</v>
          </cell>
          <cell r="G544" t="str">
            <v>09</v>
          </cell>
          <cell r="H544" t="str">
            <v>panjar</v>
          </cell>
          <cell r="M544" t="str">
            <v>p</v>
          </cell>
          <cell r="N544" t="str">
            <v>17.09.panjar....</v>
          </cell>
          <cell r="O544" t="str">
            <v>panjar....</v>
          </cell>
          <cell r="P544" t="str">
            <v>Panjar - Kegiatan Proses Penanganan Kasus-Kasus Pelanggaran Kode Etik Disiplin Pegawai</v>
          </cell>
          <cell r="Q544" t="str">
            <v>UP/GU/TU</v>
          </cell>
          <cell r="R544" t="str">
            <v>GU</v>
          </cell>
          <cell r="S544">
            <v>3820585</v>
          </cell>
          <cell r="U544">
            <v>455504022</v>
          </cell>
        </row>
        <row r="545">
          <cell r="A545" t="str">
            <v>105.2.1.01.01</v>
          </cell>
          <cell r="B545">
            <v>520</v>
          </cell>
          <cell r="C545" t="str">
            <v>22-12-2017</v>
          </cell>
          <cell r="D545" t="str">
            <v>4.05</v>
          </cell>
          <cell r="E545" t="str">
            <v>12</v>
          </cell>
          <cell r="F545">
            <v>17</v>
          </cell>
          <cell r="G545" t="str">
            <v>09</v>
          </cell>
          <cell r="H545" t="str">
            <v>5</v>
          </cell>
          <cell r="I545" t="str">
            <v>2</v>
          </cell>
          <cell r="J545" t="str">
            <v>1</v>
          </cell>
          <cell r="K545" t="str">
            <v>01</v>
          </cell>
          <cell r="L545" t="str">
            <v>01</v>
          </cell>
          <cell r="N545" t="str">
            <v>17.09.5.2.1.01.01</v>
          </cell>
          <cell r="O545" t="str">
            <v>5.2.1.01.01</v>
          </cell>
          <cell r="P545" t="str">
            <v>Honorarium Panitia Pelaksana Kegiatan  - Honor Tim - Bulan Desember 2017 - Kegiatan Proses Penanganan Kasus-Kasus Pelanggaran Kode Etik Disiplin Pegawai</v>
          </cell>
          <cell r="Q545" t="str">
            <v>UP/GU/TU</v>
          </cell>
          <cell r="R545" t="str">
            <v>GU</v>
          </cell>
          <cell r="T545">
            <v>2655000</v>
          </cell>
          <cell r="U545">
            <v>452849022</v>
          </cell>
        </row>
        <row r="546">
          <cell r="A546" t="str">
            <v>68PPh Pasal 21 ....</v>
          </cell>
          <cell r="B546">
            <v>521</v>
          </cell>
          <cell r="C546" t="str">
            <v>22-12-2017</v>
          </cell>
          <cell r="D546" t="str">
            <v>4.05</v>
          </cell>
          <cell r="E546" t="str">
            <v>12</v>
          </cell>
          <cell r="F546">
            <v>17</v>
          </cell>
          <cell r="G546" t="str">
            <v>09</v>
          </cell>
          <cell r="H546" t="str">
            <v xml:space="preserve">PPh Pasal 21 </v>
          </cell>
          <cell r="M546" t="str">
            <v>a</v>
          </cell>
          <cell r="N546" t="str">
            <v>17.09.PPh Pasal 21 ....</v>
          </cell>
          <cell r="O546" t="str">
            <v>PPh Pasal 21 ....</v>
          </cell>
          <cell r="P546" t="str">
            <v>Pajak - PPh Pasal 21 - Honorarium Panitia Pelaksana Kegiatan  - Honor Tim - Bulan Desember 2017 - Kegiatan Proses Penanganan Kasus-Kasus Pelanggaran Kode Etik Disiplin Pegawai</v>
          </cell>
          <cell r="Q546" t="str">
            <v>UP/GU/TU</v>
          </cell>
          <cell r="R546" t="str">
            <v>GU</v>
          </cell>
          <cell r="S546">
            <v>283250</v>
          </cell>
          <cell r="U546">
            <v>453132272</v>
          </cell>
        </row>
        <row r="547">
          <cell r="A547" t="str">
            <v>69PPh Pasal 21 ....</v>
          </cell>
          <cell r="B547">
            <v>522</v>
          </cell>
          <cell r="C547" t="str">
            <v>22-12-2017</v>
          </cell>
          <cell r="D547" t="str">
            <v>4.05</v>
          </cell>
          <cell r="E547" t="str">
            <v>12</v>
          </cell>
          <cell r="F547">
            <v>17</v>
          </cell>
          <cell r="G547" t="str">
            <v>09</v>
          </cell>
          <cell r="H547" t="str">
            <v xml:space="preserve">PPh Pasal 21 </v>
          </cell>
          <cell r="M547" t="str">
            <v>a</v>
          </cell>
          <cell r="N547" t="str">
            <v>17.09.PPh Pasal 21 ....</v>
          </cell>
          <cell r="O547" t="str">
            <v>PPh Pasal 21 ....</v>
          </cell>
          <cell r="P547" t="str">
            <v>Pajak - PPh Pasal 21 - Honorarium Panitia Pelaksana Kegiatan  - Honor Tim - Bulan Desember 2017 - Kegiatan Proses Penanganan Kasus-Kasus Pelanggaran Kode Etik Disiplin Pegawai</v>
          </cell>
          <cell r="Q547" t="str">
            <v>UP/GU/TU</v>
          </cell>
          <cell r="R547" t="str">
            <v>GU</v>
          </cell>
          <cell r="T547">
            <v>283250</v>
          </cell>
          <cell r="U547">
            <v>452849022</v>
          </cell>
        </row>
        <row r="548">
          <cell r="A548" t="str">
            <v>115.2.1.01.01</v>
          </cell>
          <cell r="B548">
            <v>523</v>
          </cell>
          <cell r="C548" t="str">
            <v>22-12-2017</v>
          </cell>
          <cell r="D548" t="str">
            <v>4.05</v>
          </cell>
          <cell r="E548" t="str">
            <v>12</v>
          </cell>
          <cell r="F548">
            <v>17</v>
          </cell>
          <cell r="G548" t="str">
            <v>09</v>
          </cell>
          <cell r="H548" t="str">
            <v>5</v>
          </cell>
          <cell r="I548" t="str">
            <v>2</v>
          </cell>
          <cell r="J548" t="str">
            <v>1</v>
          </cell>
          <cell r="K548" t="str">
            <v>01</v>
          </cell>
          <cell r="L548" t="str">
            <v>01</v>
          </cell>
          <cell r="N548" t="str">
            <v>17.09.5.2.1.01.01</v>
          </cell>
          <cell r="O548" t="str">
            <v>5.2.1.01.01</v>
          </cell>
          <cell r="P548" t="str">
            <v>Honorarium Panitia Pelaksana Kegiatan - Kegiatan Proses Penanganan Kasus-Kasus Pelanggaran Kode Etik Disiplin Pegawai</v>
          </cell>
          <cell r="Q548" t="str">
            <v>UP/GU/TU</v>
          </cell>
          <cell r="R548" t="str">
            <v>GU</v>
          </cell>
          <cell r="T548">
            <v>350000</v>
          </cell>
          <cell r="U548">
            <v>452499022</v>
          </cell>
        </row>
        <row r="549">
          <cell r="A549" t="str">
            <v>70PPh Pasal 21 ....</v>
          </cell>
          <cell r="B549">
            <v>524</v>
          </cell>
          <cell r="C549" t="str">
            <v>22-12-2017</v>
          </cell>
          <cell r="D549" t="str">
            <v>4.05</v>
          </cell>
          <cell r="E549" t="str">
            <v>12</v>
          </cell>
          <cell r="F549">
            <v>17</v>
          </cell>
          <cell r="G549" t="str">
            <v>09</v>
          </cell>
          <cell r="H549" t="str">
            <v xml:space="preserve">PPh Pasal 21 </v>
          </cell>
          <cell r="M549" t="str">
            <v>a</v>
          </cell>
          <cell r="N549" t="str">
            <v>17.09.PPh Pasal 21 ....</v>
          </cell>
          <cell r="O549" t="str">
            <v>PPh Pasal 21 ....</v>
          </cell>
          <cell r="P549" t="str">
            <v>Pajak - PPh Pasal 21 - Honorarium Panitia Pelaksana Kegiatan - Kegiatan Proses Penanganan Kasus-Kasus Pelanggaran Kode Etik Disiplin Pegawai</v>
          </cell>
          <cell r="Q549" t="str">
            <v>UP/GU/TU</v>
          </cell>
          <cell r="R549" t="str">
            <v>GU</v>
          </cell>
          <cell r="S549">
            <v>10000</v>
          </cell>
          <cell r="U549">
            <v>452509022</v>
          </cell>
        </row>
        <row r="550">
          <cell r="A550" t="str">
            <v>71PPh Pasal 21 ....</v>
          </cell>
          <cell r="B550">
            <v>525</v>
          </cell>
          <cell r="C550" t="str">
            <v>22-12-2017</v>
          </cell>
          <cell r="D550" t="str">
            <v>4.05</v>
          </cell>
          <cell r="E550" t="str">
            <v>12</v>
          </cell>
          <cell r="F550">
            <v>17</v>
          </cell>
          <cell r="G550" t="str">
            <v>09</v>
          </cell>
          <cell r="H550" t="str">
            <v xml:space="preserve">PPh Pasal 21 </v>
          </cell>
          <cell r="M550" t="str">
            <v>a</v>
          </cell>
          <cell r="N550" t="str">
            <v>17.09.PPh Pasal 21 ....</v>
          </cell>
          <cell r="O550" t="str">
            <v>PPh Pasal 21 ....</v>
          </cell>
          <cell r="P550" t="str">
            <v>Pajak - PPh Pasal 21 - Honorarium Panitia Pelaksana Kegiatan - Kegiatan Proses Penanganan Kasus-Kasus Pelanggaran Kode Etik Disiplin Pegawai</v>
          </cell>
          <cell r="Q550" t="str">
            <v>UP/GU/TU</v>
          </cell>
          <cell r="R550" t="str">
            <v>GU</v>
          </cell>
          <cell r="T550">
            <v>10000</v>
          </cell>
          <cell r="U550">
            <v>452499022</v>
          </cell>
        </row>
        <row r="551">
          <cell r="A551" t="str">
            <v>135.2.1.03.01</v>
          </cell>
          <cell r="B551">
            <v>526</v>
          </cell>
          <cell r="C551" t="str">
            <v>22-12-2017</v>
          </cell>
          <cell r="D551" t="str">
            <v>4.05</v>
          </cell>
          <cell r="E551" t="str">
            <v>12</v>
          </cell>
          <cell r="F551">
            <v>17</v>
          </cell>
          <cell r="G551" t="str">
            <v>09</v>
          </cell>
          <cell r="H551" t="str">
            <v>5</v>
          </cell>
          <cell r="I551" t="str">
            <v>2</v>
          </cell>
          <cell r="J551" t="str">
            <v>1</v>
          </cell>
          <cell r="K551" t="str">
            <v>03</v>
          </cell>
          <cell r="L551" t="str">
            <v>01</v>
          </cell>
          <cell r="N551" t="str">
            <v>17.09.5.2.1.03.01</v>
          </cell>
          <cell r="O551" t="str">
            <v>5.2.1.03.01</v>
          </cell>
          <cell r="P551" t="str">
            <v>Uang Lembur PNS - Kegiatan Proses Penanganan Kasus-Kasus Pelanggaran Kode Etik Disiplin Pegawai</v>
          </cell>
          <cell r="Q551" t="str">
            <v>UP/GU/TU</v>
          </cell>
          <cell r="R551" t="str">
            <v>GU</v>
          </cell>
          <cell r="T551">
            <v>2016000</v>
          </cell>
          <cell r="U551">
            <v>450483022</v>
          </cell>
        </row>
        <row r="552">
          <cell r="A552" t="str">
            <v>72PPh Pasal 21 ....</v>
          </cell>
          <cell r="B552">
            <v>527</v>
          </cell>
          <cell r="C552" t="str">
            <v>22-12-2017</v>
          </cell>
          <cell r="D552" t="str">
            <v>4.05</v>
          </cell>
          <cell r="E552" t="str">
            <v>12</v>
          </cell>
          <cell r="F552">
            <v>17</v>
          </cell>
          <cell r="G552" t="str">
            <v>09</v>
          </cell>
          <cell r="H552" t="str">
            <v xml:space="preserve">PPh Pasal 21 </v>
          </cell>
          <cell r="M552" t="str">
            <v>a</v>
          </cell>
          <cell r="N552" t="str">
            <v>17.09.PPh Pasal 21 ....</v>
          </cell>
          <cell r="O552" t="str">
            <v>PPh Pasal 21 ....</v>
          </cell>
          <cell r="P552" t="str">
            <v>Pajak - PPh Pasal 21 - Uang Lembur PNS - Kegiatan Proses Penanganan Kasus-Kasus Pelanggaran Kode Etik Disiplin Pegawai</v>
          </cell>
          <cell r="Q552" t="str">
            <v>UP/GU/TU</v>
          </cell>
          <cell r="R552" t="str">
            <v>GU</v>
          </cell>
          <cell r="S552">
            <v>157200</v>
          </cell>
          <cell r="U552">
            <v>450640222</v>
          </cell>
        </row>
        <row r="553">
          <cell r="A553" t="str">
            <v>73PPh Pasal 21 ....</v>
          </cell>
          <cell r="B553">
            <v>528</v>
          </cell>
          <cell r="C553" t="str">
            <v>22-12-2017</v>
          </cell>
          <cell r="D553" t="str">
            <v>4.05</v>
          </cell>
          <cell r="E553" t="str">
            <v>12</v>
          </cell>
          <cell r="F553">
            <v>17</v>
          </cell>
          <cell r="G553" t="str">
            <v>09</v>
          </cell>
          <cell r="H553" t="str">
            <v xml:space="preserve">PPh Pasal 21 </v>
          </cell>
          <cell r="M553" t="str">
            <v>a</v>
          </cell>
          <cell r="N553" t="str">
            <v>17.09.PPh Pasal 21 ....</v>
          </cell>
          <cell r="O553" t="str">
            <v>PPh Pasal 21 ....</v>
          </cell>
          <cell r="P553" t="str">
            <v>Pajak - PPh Pasal 21 - Uang Lembur PNS - Kegiatan Proses Penanganan Kasus-Kasus Pelanggaran Kode Etik Disiplin Pegawai</v>
          </cell>
          <cell r="Q553" t="str">
            <v>UP/GU/TU</v>
          </cell>
          <cell r="R553" t="str">
            <v>GU</v>
          </cell>
          <cell r="T553">
            <v>157200</v>
          </cell>
          <cell r="U553">
            <v>450483022</v>
          </cell>
        </row>
        <row r="554">
          <cell r="A554" t="str">
            <v>105.2.2.11.04</v>
          </cell>
          <cell r="B554">
            <v>529</v>
          </cell>
          <cell r="C554" t="str">
            <v>22-12-2017</v>
          </cell>
          <cell r="D554" t="str">
            <v>4.05</v>
          </cell>
          <cell r="E554" t="str">
            <v>12</v>
          </cell>
          <cell r="F554">
            <v>17</v>
          </cell>
          <cell r="G554" t="str">
            <v>09</v>
          </cell>
          <cell r="H554" t="str">
            <v>5</v>
          </cell>
          <cell r="I554" t="str">
            <v>2</v>
          </cell>
          <cell r="J554" t="str">
            <v>2</v>
          </cell>
          <cell r="K554">
            <v>11</v>
          </cell>
          <cell r="L554" t="str">
            <v>04</v>
          </cell>
          <cell r="N554" t="str">
            <v>17.09.5.2.2.11.04</v>
          </cell>
          <cell r="O554" t="str">
            <v>5.2.2.11.04</v>
          </cell>
          <cell r="P554" t="str">
            <v>Belanja Makanan dan Minuman Kegiatan - Kegiatan Proses Penanganan Kasus-Kasus Pelanggaran Kode Etik Disiplin Pegawai</v>
          </cell>
          <cell r="Q554" t="str">
            <v>UP/GU/TU</v>
          </cell>
          <cell r="R554" t="str">
            <v>GU</v>
          </cell>
          <cell r="T554">
            <v>467500</v>
          </cell>
          <cell r="U554">
            <v>450015522</v>
          </cell>
        </row>
        <row r="555">
          <cell r="A555" t="str">
            <v>59PPh Pasal 23....</v>
          </cell>
          <cell r="B555">
            <v>530</v>
          </cell>
          <cell r="C555" t="str">
            <v>22-12-2017</v>
          </cell>
          <cell r="D555" t="str">
            <v>4.05</v>
          </cell>
          <cell r="E555" t="str">
            <v>12</v>
          </cell>
          <cell r="F555">
            <v>17</v>
          </cell>
          <cell r="G555" t="str">
            <v>09</v>
          </cell>
          <cell r="H555" t="str">
            <v>PPh Pasal 23</v>
          </cell>
          <cell r="M555" t="str">
            <v>a</v>
          </cell>
          <cell r="N555" t="str">
            <v>17.09.PPh Pasal 23....</v>
          </cell>
          <cell r="O555" t="str">
            <v>PPh Pasal 23....</v>
          </cell>
          <cell r="P555" t="str">
            <v>Pajak - PPh Pasal 23 - Belanja Makanan dan Minuman Kegiatan - Kegiatan Proses Penanganan Kasus-Kasus Pelanggaran Kode Etik Disiplin Pegawai</v>
          </cell>
          <cell r="Q555" t="str">
            <v>UP/GU/TU</v>
          </cell>
          <cell r="R555" t="str">
            <v>GU</v>
          </cell>
          <cell r="S555">
            <v>9350</v>
          </cell>
          <cell r="U555">
            <v>450024872</v>
          </cell>
        </row>
        <row r="556">
          <cell r="A556" t="str">
            <v>60PPh Pasal 23....</v>
          </cell>
          <cell r="B556">
            <v>531</v>
          </cell>
          <cell r="C556" t="str">
            <v>22-12-2017</v>
          </cell>
          <cell r="D556" t="str">
            <v>4.05</v>
          </cell>
          <cell r="E556" t="str">
            <v>12</v>
          </cell>
          <cell r="F556">
            <v>17</v>
          </cell>
          <cell r="G556" t="str">
            <v>09</v>
          </cell>
          <cell r="H556" t="str">
            <v>PPh Pasal 23</v>
          </cell>
          <cell r="M556" t="str">
            <v>a</v>
          </cell>
          <cell r="N556" t="str">
            <v>17.09.PPh Pasal 23....</v>
          </cell>
          <cell r="O556" t="str">
            <v>PPh Pasal 23....</v>
          </cell>
          <cell r="P556" t="str">
            <v>Pajak - PPh Pasal 23 - Belanja Makanan dan Minuman Kegiatan - Kegiatan Proses Penanganan Kasus-Kasus Pelanggaran Kode Etik Disiplin Pegawai</v>
          </cell>
          <cell r="Q556" t="str">
            <v>UP/GU/TU</v>
          </cell>
          <cell r="R556" t="str">
            <v>GU</v>
          </cell>
          <cell r="T556">
            <v>9350</v>
          </cell>
          <cell r="U556">
            <v>450015522</v>
          </cell>
        </row>
        <row r="557">
          <cell r="A557" t="str">
            <v>11Panjar....</v>
          </cell>
          <cell r="B557">
            <v>532</v>
          </cell>
          <cell r="C557" t="str">
            <v>27-12-2017</v>
          </cell>
          <cell r="D557" t="str">
            <v>4.05</v>
          </cell>
          <cell r="E557" t="str">
            <v>12</v>
          </cell>
          <cell r="F557">
            <v>17</v>
          </cell>
          <cell r="G557" t="str">
            <v>06</v>
          </cell>
          <cell r="H557" t="str">
            <v>Panjar</v>
          </cell>
          <cell r="M557" t="str">
            <v>p</v>
          </cell>
          <cell r="N557" t="str">
            <v>17.06.Panjar....</v>
          </cell>
          <cell r="O557" t="str">
            <v>Panjar....</v>
          </cell>
          <cell r="P557" t="str">
            <v>Panjar - Kegiatan Penyusunan Instrumen Analisis Jabatan PNS</v>
          </cell>
          <cell r="Q557" t="str">
            <v>UP/GU/TU</v>
          </cell>
          <cell r="R557" t="str">
            <v>GU</v>
          </cell>
          <cell r="S557">
            <v>5820000</v>
          </cell>
          <cell r="U557">
            <v>455835522</v>
          </cell>
        </row>
        <row r="558">
          <cell r="A558" t="str">
            <v>125.2.1.01.01</v>
          </cell>
          <cell r="B558">
            <v>533</v>
          </cell>
          <cell r="C558" t="str">
            <v>27-12-2017</v>
          </cell>
          <cell r="D558" t="str">
            <v>4.05</v>
          </cell>
          <cell r="E558" t="str">
            <v>12</v>
          </cell>
          <cell r="F558">
            <v>17</v>
          </cell>
          <cell r="G558" t="str">
            <v>06</v>
          </cell>
          <cell r="H558" t="str">
            <v>5</v>
          </cell>
          <cell r="I558" t="str">
            <v>2</v>
          </cell>
          <cell r="J558" t="str">
            <v>1</v>
          </cell>
          <cell r="K558" t="str">
            <v>01</v>
          </cell>
          <cell r="L558" t="str">
            <v>01</v>
          </cell>
          <cell r="N558" t="str">
            <v>17.06.5.2.1.01.01</v>
          </cell>
          <cell r="O558" t="str">
            <v>5.2.1.01.01</v>
          </cell>
          <cell r="P558" t="str">
            <v>Honorarium Panitia Pelaksana Kegiatan - Honor Tim Baperjakat - Bulan November s/d Desember 2017 - Kegiatan Penyusunan Instrumen Analisis Jabatan PNS</v>
          </cell>
          <cell r="Q558" t="str">
            <v>UP/GU/TU</v>
          </cell>
          <cell r="R558" t="str">
            <v>GU</v>
          </cell>
          <cell r="T558">
            <v>4320000</v>
          </cell>
          <cell r="U558">
            <v>451515522</v>
          </cell>
        </row>
        <row r="559">
          <cell r="A559" t="str">
            <v>74PPh Pasal 21 ....</v>
          </cell>
          <cell r="B559">
            <v>534</v>
          </cell>
          <cell r="C559" t="str">
            <v>27-12-2017</v>
          </cell>
          <cell r="D559" t="str">
            <v>4.05</v>
          </cell>
          <cell r="E559" t="str">
            <v>12</v>
          </cell>
          <cell r="F559">
            <v>17</v>
          </cell>
          <cell r="G559" t="str">
            <v>06</v>
          </cell>
          <cell r="H559" t="str">
            <v xml:space="preserve">PPh Pasal 21 </v>
          </cell>
          <cell r="M559" t="str">
            <v>a</v>
          </cell>
          <cell r="N559" t="str">
            <v>17.06.PPh Pasal 21 ....</v>
          </cell>
          <cell r="O559" t="str">
            <v>PPh Pasal 21 ....</v>
          </cell>
          <cell r="P559" t="str">
            <v>Pajak - PPh Pasal 21 - Honorarium Panitia Pelaksana Kegiatan - Honor Tim Baperjakat - Bulan November s/d Desember 2017 - Kegiatan Penyusunan Instrumen Analisis Jabatan PNS</v>
          </cell>
          <cell r="Q559" t="str">
            <v>UP/GU/TU</v>
          </cell>
          <cell r="R559" t="str">
            <v>GU</v>
          </cell>
          <cell r="S559">
            <v>468000</v>
          </cell>
          <cell r="U559">
            <v>451983522</v>
          </cell>
        </row>
        <row r="560">
          <cell r="A560" t="str">
            <v>75PPh Pasal 21 ....</v>
          </cell>
          <cell r="B560">
            <v>535</v>
          </cell>
          <cell r="C560" t="str">
            <v>27-12-2017</v>
          </cell>
          <cell r="D560" t="str">
            <v>4.05</v>
          </cell>
          <cell r="E560" t="str">
            <v>12</v>
          </cell>
          <cell r="F560">
            <v>17</v>
          </cell>
          <cell r="G560" t="str">
            <v>06</v>
          </cell>
          <cell r="H560" t="str">
            <v xml:space="preserve">PPh Pasal 21 </v>
          </cell>
          <cell r="M560" t="str">
            <v>a</v>
          </cell>
          <cell r="N560" t="str">
            <v>17.06.PPh Pasal 21 ....</v>
          </cell>
          <cell r="O560" t="str">
            <v>PPh Pasal 21 ....</v>
          </cell>
          <cell r="P560" t="str">
            <v>Pajak - PPh Pasal 21 - Honorarium Panitia Pelaksana Kegiatan - Honor Tim Baperjakat - Bulan November s/d Desember 2017 - Kegiatan Penyusunan Instrumen Analisis Jabatan PNS</v>
          </cell>
          <cell r="Q560" t="str">
            <v>UP/GU/TU</v>
          </cell>
          <cell r="R560" t="str">
            <v>GU</v>
          </cell>
          <cell r="T560">
            <v>468000</v>
          </cell>
          <cell r="U560">
            <v>451515522</v>
          </cell>
        </row>
        <row r="561">
          <cell r="A561" t="str">
            <v>135.2.1.01.01</v>
          </cell>
          <cell r="B561">
            <v>536</v>
          </cell>
          <cell r="C561" t="str">
            <v>27-12-2017</v>
          </cell>
          <cell r="D561" t="str">
            <v>4.05</v>
          </cell>
          <cell r="E561" t="str">
            <v>12</v>
          </cell>
          <cell r="F561">
            <v>17</v>
          </cell>
          <cell r="G561" t="str">
            <v>06</v>
          </cell>
          <cell r="H561" t="str">
            <v>5</v>
          </cell>
          <cell r="I561" t="str">
            <v>2</v>
          </cell>
          <cell r="J561" t="str">
            <v>1</v>
          </cell>
          <cell r="K561" t="str">
            <v>01</v>
          </cell>
          <cell r="L561" t="str">
            <v>01</v>
          </cell>
          <cell r="N561" t="str">
            <v>17.06.5.2.1.01.01</v>
          </cell>
          <cell r="O561" t="str">
            <v>5.2.1.01.01</v>
          </cell>
          <cell r="P561" t="str">
            <v>Honorarium Panitia Pelaksana Kegiatan - Honor PPTK dan BPP - Bulan November s/d Desember 2017 - Kegiatan Penyusunan Instrumen Analisis Jabatan PNS</v>
          </cell>
          <cell r="Q561" t="str">
            <v>UP/GU/TU</v>
          </cell>
          <cell r="R561" t="str">
            <v>GU</v>
          </cell>
          <cell r="T561">
            <v>600000</v>
          </cell>
          <cell r="U561">
            <v>450915522</v>
          </cell>
        </row>
        <row r="562">
          <cell r="A562" t="str">
            <v>76PPh Pasal 21 ....</v>
          </cell>
          <cell r="B562">
            <v>537</v>
          </cell>
          <cell r="C562" t="str">
            <v>27-12-2017</v>
          </cell>
          <cell r="D562" t="str">
            <v>4.05</v>
          </cell>
          <cell r="E562" t="str">
            <v>12</v>
          </cell>
          <cell r="F562">
            <v>17</v>
          </cell>
          <cell r="G562" t="str">
            <v>06</v>
          </cell>
          <cell r="H562" t="str">
            <v xml:space="preserve">PPh Pasal 21 </v>
          </cell>
          <cell r="M562" t="str">
            <v>a</v>
          </cell>
          <cell r="N562" t="str">
            <v>17.06.PPh Pasal 21 ....</v>
          </cell>
          <cell r="O562" t="str">
            <v>PPh Pasal 21 ....</v>
          </cell>
          <cell r="P562" t="str">
            <v>Pajak - PPh Pasal 21 - Honorarium Panitia Pelaksana Kegiatan - Honor PPTK dan BPP - Bulan November s/d Desember 2017 - Kegiatan Penyusunan Instrumen Analisis Jabatan PNS</v>
          </cell>
          <cell r="Q562" t="str">
            <v>UP/GU/TU</v>
          </cell>
          <cell r="R562" t="str">
            <v>GU</v>
          </cell>
          <cell r="S562">
            <v>30000</v>
          </cell>
          <cell r="U562">
            <v>450945522</v>
          </cell>
        </row>
        <row r="563">
          <cell r="A563" t="str">
            <v>77PPh Pasal 21 ....</v>
          </cell>
          <cell r="B563">
            <v>538</v>
          </cell>
          <cell r="C563" t="str">
            <v>27-12-2017</v>
          </cell>
          <cell r="D563" t="str">
            <v>4.05</v>
          </cell>
          <cell r="E563" t="str">
            <v>12</v>
          </cell>
          <cell r="F563">
            <v>17</v>
          </cell>
          <cell r="G563" t="str">
            <v>06</v>
          </cell>
          <cell r="H563" t="str">
            <v xml:space="preserve">PPh Pasal 21 </v>
          </cell>
          <cell r="M563" t="str">
            <v>a</v>
          </cell>
          <cell r="N563" t="str">
            <v>17.06.PPh Pasal 21 ....</v>
          </cell>
          <cell r="O563" t="str">
            <v>PPh Pasal 21 ....</v>
          </cell>
          <cell r="P563" t="str">
            <v>Pajak - PPh Pasal 21 - Honorarium Panitia Pelaksana Kegiatan - Honor PPTK dan BPP - Bulan November s/d Desember 2017 - Kegiatan Penyusunan Instrumen Analisis Jabatan PNS</v>
          </cell>
          <cell r="Q563" t="str">
            <v>UP/GU/TU</v>
          </cell>
          <cell r="R563" t="str">
            <v>GU</v>
          </cell>
          <cell r="T563">
            <v>30000</v>
          </cell>
          <cell r="U563">
            <v>450915522</v>
          </cell>
        </row>
        <row r="564">
          <cell r="A564" t="str">
            <v>145.2.1.03.01</v>
          </cell>
          <cell r="B564">
            <v>539</v>
          </cell>
          <cell r="C564" t="str">
            <v>27-12-2017</v>
          </cell>
          <cell r="D564" t="str">
            <v>4.05</v>
          </cell>
          <cell r="E564" t="str">
            <v>12</v>
          </cell>
          <cell r="F564">
            <v>17</v>
          </cell>
          <cell r="G564" t="str">
            <v>06</v>
          </cell>
          <cell r="H564" t="str">
            <v>5</v>
          </cell>
          <cell r="I564" t="str">
            <v>2</v>
          </cell>
          <cell r="J564" t="str">
            <v>1</v>
          </cell>
          <cell r="K564" t="str">
            <v>03</v>
          </cell>
          <cell r="L564" t="str">
            <v>01</v>
          </cell>
          <cell r="N564" t="str">
            <v>17.06.5.2.1.03.01</v>
          </cell>
          <cell r="O564" t="str">
            <v>5.2.1.03.01</v>
          </cell>
          <cell r="P564" t="str">
            <v>Uang Lembur PNS - An. Alek Destrio, S.IP. M.M. Dkk dalam rangka Penyusunan Bahan Rapat Baperjakat untuk Persiapan Jabatan Administrator dan Pengawas yang Lowong - Tanggal 2 s/d 3 Desember 2017 - Kegiatan Penyusunan Instrumen Analisis Jabatan PNS</v>
          </cell>
          <cell r="Q564" t="str">
            <v>UP/GU/TU</v>
          </cell>
          <cell r="R564" t="str">
            <v>GU</v>
          </cell>
          <cell r="T564">
            <v>2106000</v>
          </cell>
          <cell r="U564">
            <v>448809522</v>
          </cell>
        </row>
        <row r="565">
          <cell r="A565" t="str">
            <v>78PPh Pasal 21 ....</v>
          </cell>
          <cell r="B565">
            <v>540</v>
          </cell>
          <cell r="C565" t="str">
            <v>27-12-2017</v>
          </cell>
          <cell r="D565" t="str">
            <v>4.05</v>
          </cell>
          <cell r="E565" t="str">
            <v>12</v>
          </cell>
          <cell r="F565">
            <v>17</v>
          </cell>
          <cell r="G565" t="str">
            <v>06</v>
          </cell>
          <cell r="H565" t="str">
            <v xml:space="preserve">PPh Pasal 21 </v>
          </cell>
          <cell r="M565" t="str">
            <v>a</v>
          </cell>
          <cell r="N565" t="str">
            <v>17.06.PPh Pasal 21 ....</v>
          </cell>
          <cell r="O565" t="str">
            <v>PPh Pasal 21 ....</v>
          </cell>
          <cell r="P565" t="str">
            <v>Pajak - PPh Pasal 21 - Uang Lembur PNS - An. Alek Destrio, S.IP. M.M. Dkk dalam rangka Penyusunan Bahan Rapat Baperjakat untuk Persiapan Jabatan Administrator dan Pengawas yang Lowong - Tanggal 2 s/d 3 Desember 2017 - Kegiatan Penyusunan Instrumen Analisi</v>
          </cell>
          <cell r="Q565" t="str">
            <v>UP/GU/TU</v>
          </cell>
          <cell r="R565" t="str">
            <v>GU</v>
          </cell>
          <cell r="S565">
            <v>67200</v>
          </cell>
          <cell r="U565">
            <v>448876722</v>
          </cell>
        </row>
        <row r="566">
          <cell r="A566" t="str">
            <v>79PPh Pasal 21 ....</v>
          </cell>
          <cell r="B566">
            <v>541</v>
          </cell>
          <cell r="C566" t="str">
            <v>27-12-2017</v>
          </cell>
          <cell r="D566" t="str">
            <v>4.05</v>
          </cell>
          <cell r="E566" t="str">
            <v>12</v>
          </cell>
          <cell r="F566">
            <v>17</v>
          </cell>
          <cell r="G566" t="str">
            <v>06</v>
          </cell>
          <cell r="H566" t="str">
            <v xml:space="preserve">PPh Pasal 21 </v>
          </cell>
          <cell r="M566" t="str">
            <v>a</v>
          </cell>
          <cell r="N566" t="str">
            <v>17.06.PPh Pasal 21 ....</v>
          </cell>
          <cell r="O566" t="str">
            <v>PPh Pasal 21 ....</v>
          </cell>
          <cell r="P566" t="str">
            <v>Pajak - PPh Pasal 21 - Uang Lembur PNS - An. Alek Destrio, S.IP. M.M. Dkk dalam rangka Penyusunan Bahan Rapat Baperjakat untuk Persiapan Jabatan Administrator dan Pengawas yang Lowong - Tanggal 2 s/d 3 Desember 2017 - Kegiatan Penyusunan Instrumen Analisi</v>
          </cell>
          <cell r="Q566" t="str">
            <v>UP/GU/TU</v>
          </cell>
          <cell r="R566" t="str">
            <v>GU</v>
          </cell>
          <cell r="T566">
            <v>67200</v>
          </cell>
          <cell r="U566">
            <v>448809522</v>
          </cell>
        </row>
        <row r="567">
          <cell r="A567" t="str">
            <v>155.2.1.03.01</v>
          </cell>
          <cell r="B567">
            <v>542</v>
          </cell>
          <cell r="C567" t="str">
            <v>27-12-2017</v>
          </cell>
          <cell r="D567" t="str">
            <v>4.05</v>
          </cell>
          <cell r="E567" t="str">
            <v>12</v>
          </cell>
          <cell r="F567">
            <v>17</v>
          </cell>
          <cell r="G567" t="str">
            <v>06</v>
          </cell>
          <cell r="H567" t="str">
            <v>5</v>
          </cell>
          <cell r="I567" t="str">
            <v>2</v>
          </cell>
          <cell r="J567" t="str">
            <v>1</v>
          </cell>
          <cell r="K567" t="str">
            <v>03</v>
          </cell>
          <cell r="L567" t="str">
            <v>01</v>
          </cell>
          <cell r="N567" t="str">
            <v>17.06.5.2.1.03.01</v>
          </cell>
          <cell r="O567" t="str">
            <v>5.2.1.03.01</v>
          </cell>
          <cell r="P567" t="str">
            <v>Uang Lembur PNS - An. Alek Destrio, S.IP. M.M. Dkk dalam rangka Penyusunan Bahan Rapat terhadap Hasil Seleksi Terbuka Jabatan Pimpinan Tinggi Pratama Staf Ahli Bidang II dan Kepala BKPSD  - Tanggal 23 s/d 24 Desember 2017 - Kegiatan Penyusunan Instrumen A</v>
          </cell>
          <cell r="Q567" t="str">
            <v>UP/GU/TU</v>
          </cell>
          <cell r="R567" t="str">
            <v>GU</v>
          </cell>
          <cell r="T567">
            <v>2130000</v>
          </cell>
          <cell r="U567">
            <v>446679522</v>
          </cell>
        </row>
        <row r="568">
          <cell r="A568" t="str">
            <v>80PPh Pasal 21 ....</v>
          </cell>
          <cell r="B568">
            <v>543</v>
          </cell>
          <cell r="C568" t="str">
            <v>27-12-2017</v>
          </cell>
          <cell r="D568" t="str">
            <v>4.05</v>
          </cell>
          <cell r="E568" t="str">
            <v>12</v>
          </cell>
          <cell r="F568">
            <v>17</v>
          </cell>
          <cell r="G568" t="str">
            <v>06</v>
          </cell>
          <cell r="H568" t="str">
            <v xml:space="preserve">PPh Pasal 21 </v>
          </cell>
          <cell r="M568" t="str">
            <v>a</v>
          </cell>
          <cell r="N568" t="str">
            <v>17.06.PPh Pasal 21 ....</v>
          </cell>
          <cell r="O568" t="str">
            <v>PPh Pasal 21 ....</v>
          </cell>
          <cell r="P568" t="str">
            <v>Pajak - PPh Pasal 21 - Uang Lembur PNS - An. Alek Destrio, S.IP. M.M. Dkk dalam rangka Penyusunan Bahan Rapat terhadap Hasil Seleksi Terbuka Jabatan Pimpinan Tinggi Pratama Staf Ahli Bidang II dan Kepala BKPSD  - Tanggal 23 s/d 24 Desember 2017 - Kegiatan</v>
          </cell>
          <cell r="Q568" t="str">
            <v>UP/GU/TU</v>
          </cell>
          <cell r="R568" t="str">
            <v>GU</v>
          </cell>
          <cell r="S568">
            <v>75600</v>
          </cell>
          <cell r="U568">
            <v>446755122</v>
          </cell>
        </row>
        <row r="569">
          <cell r="A569" t="str">
            <v>81PPh Pasal 21 ....</v>
          </cell>
          <cell r="B569">
            <v>544</v>
          </cell>
          <cell r="C569" t="str">
            <v>27-12-2017</v>
          </cell>
          <cell r="D569" t="str">
            <v>4.05</v>
          </cell>
          <cell r="E569" t="str">
            <v>12</v>
          </cell>
          <cell r="F569">
            <v>17</v>
          </cell>
          <cell r="G569" t="str">
            <v>06</v>
          </cell>
          <cell r="H569" t="str">
            <v xml:space="preserve">PPh Pasal 21 </v>
          </cell>
          <cell r="M569" t="str">
            <v>a</v>
          </cell>
          <cell r="N569" t="str">
            <v>17.06.PPh Pasal 21 ....</v>
          </cell>
          <cell r="O569" t="str">
            <v>PPh Pasal 21 ....</v>
          </cell>
          <cell r="P569" t="str">
            <v>Pajak - PPh Pasal 21 - Uang Lembur PNS - An. Alek Destrio, S.IP. M.M. Dkk dalam rangka Penyusunan Bahan Rapat terhadap Hasil Seleksi Terbuka Jabatan Pimpinan Tinggi Pratama Staf Ahli Bidang II dan Kepala BKPSD  - Tanggal 23 s/d 24 Desember 2017 - Kegiatan</v>
          </cell>
          <cell r="Q569" t="str">
            <v>UP/GU/TU</v>
          </cell>
          <cell r="R569" t="str">
            <v>GU</v>
          </cell>
          <cell r="T569">
            <v>75600</v>
          </cell>
          <cell r="U569">
            <v>446679522</v>
          </cell>
        </row>
        <row r="570">
          <cell r="A570" t="str">
            <v>25.2.2.01.04</v>
          </cell>
          <cell r="B570">
            <v>545</v>
          </cell>
          <cell r="C570" t="str">
            <v>27-12-2017</v>
          </cell>
          <cell r="D570" t="str">
            <v>4.05</v>
          </cell>
          <cell r="E570" t="str">
            <v>12</v>
          </cell>
          <cell r="F570">
            <v>17</v>
          </cell>
          <cell r="G570" t="str">
            <v>06</v>
          </cell>
          <cell r="H570" t="str">
            <v>5</v>
          </cell>
          <cell r="I570" t="str">
            <v>2</v>
          </cell>
          <cell r="J570" t="str">
            <v>2</v>
          </cell>
          <cell r="K570" t="str">
            <v>01</v>
          </cell>
          <cell r="L570" t="str">
            <v>04</v>
          </cell>
          <cell r="N570" t="str">
            <v>17.06.5.2.2.01.04</v>
          </cell>
          <cell r="O570" t="str">
            <v>5.2.2.01.04</v>
          </cell>
          <cell r="P570" t="str">
            <v>Belanja Perangko, Materai, dan Benda Pos Lainnya - Materai - Kegiatan Penyusunan Instrumen Analisis Jabatan PNS</v>
          </cell>
          <cell r="Q570" t="str">
            <v>UP/GU/TU</v>
          </cell>
          <cell r="R570" t="str">
            <v>GU</v>
          </cell>
          <cell r="T570">
            <v>90000</v>
          </cell>
          <cell r="U570">
            <v>446589522</v>
          </cell>
        </row>
        <row r="571">
          <cell r="A571" t="str">
            <v>95.2.2.06.02</v>
          </cell>
          <cell r="B571">
            <v>546</v>
          </cell>
          <cell r="C571" t="str">
            <v>27-12-2017</v>
          </cell>
          <cell r="D571" t="str">
            <v>4.05</v>
          </cell>
          <cell r="E571" t="str">
            <v>12</v>
          </cell>
          <cell r="F571">
            <v>17</v>
          </cell>
          <cell r="G571" t="str">
            <v>06</v>
          </cell>
          <cell r="H571" t="str">
            <v>5</v>
          </cell>
          <cell r="I571" t="str">
            <v>2</v>
          </cell>
          <cell r="J571" t="str">
            <v>2</v>
          </cell>
          <cell r="K571" t="str">
            <v>06</v>
          </cell>
          <cell r="L571" t="str">
            <v>02</v>
          </cell>
          <cell r="N571" t="str">
            <v>17.06.5.2.2.06.02</v>
          </cell>
          <cell r="O571" t="str">
            <v>5.2.2.06.02</v>
          </cell>
          <cell r="P571" t="str">
            <v>Belanja Penggandaan - Bulan Desember 2017 - Kegiatan Penyusunan Instrumen Analisis Jabatan PNS</v>
          </cell>
          <cell r="Q571" t="str">
            <v>UP/GU/TU</v>
          </cell>
          <cell r="R571" t="str">
            <v>GU</v>
          </cell>
          <cell r="T571">
            <v>405800</v>
          </cell>
          <cell r="U571">
            <v>446183722</v>
          </cell>
        </row>
        <row r="572">
          <cell r="A572" t="str">
            <v>165.2.1.03.01</v>
          </cell>
          <cell r="B572">
            <v>547</v>
          </cell>
          <cell r="C572" t="str">
            <v>27-12-2017</v>
          </cell>
          <cell r="D572" t="str">
            <v>4.05</v>
          </cell>
          <cell r="E572" t="str">
            <v>12</v>
          </cell>
          <cell r="F572">
            <v>17</v>
          </cell>
          <cell r="G572" t="str">
            <v>62</v>
          </cell>
          <cell r="H572" t="str">
            <v>5</v>
          </cell>
          <cell r="I572" t="str">
            <v>2</v>
          </cell>
          <cell r="J572" t="str">
            <v>1</v>
          </cell>
          <cell r="K572" t="str">
            <v>03</v>
          </cell>
          <cell r="L572" t="str">
            <v>01</v>
          </cell>
          <cell r="N572" t="str">
            <v>17.62.5.2.1.03.01</v>
          </cell>
          <cell r="O572" t="str">
            <v>5.2.1.03.01</v>
          </cell>
          <cell r="P572" t="str">
            <v>Uang Lembur PNS - An. Drs. Azid Supriyanto, dkk dalam rangka Persiapan Pelaksanaan Sosialisasi Peraturan Kepegawaian bagi PNS - Tanggal 5 November 2017 - Kegiatan Sosialisasi Peraturan Kepegawaian</v>
          </cell>
          <cell r="Q572" t="str">
            <v>UP/GU/TU</v>
          </cell>
          <cell r="R572" t="str">
            <v>GU</v>
          </cell>
          <cell r="T572">
            <v>990000</v>
          </cell>
          <cell r="U572">
            <v>445193722</v>
          </cell>
        </row>
        <row r="573">
          <cell r="A573" t="str">
            <v>82PPh Pasal 21 ....</v>
          </cell>
          <cell r="B573">
            <v>548</v>
          </cell>
          <cell r="C573" t="str">
            <v>27-12-2017</v>
          </cell>
          <cell r="D573" t="str">
            <v>4.05</v>
          </cell>
          <cell r="E573" t="str">
            <v>12</v>
          </cell>
          <cell r="F573">
            <v>17</v>
          </cell>
          <cell r="G573" t="str">
            <v>62</v>
          </cell>
          <cell r="H573" t="str">
            <v xml:space="preserve">PPh Pasal 21 </v>
          </cell>
          <cell r="M573" t="str">
            <v>a</v>
          </cell>
          <cell r="N573" t="str">
            <v>17.62.PPh Pasal 21 ....</v>
          </cell>
          <cell r="O573" t="str">
            <v>PPh Pasal 21 ....</v>
          </cell>
          <cell r="P573" t="str">
            <v>Pajak - PPh Pasal 21 - Uang Lembur PNS - An. Drs. Azid Supriyanto, dkk dalam rangka Persiapan Pelaksanaan Sosialisasi Peraturan Kepegawaian bagi PNS - Tanggal 5 November 2017 - Kegiatan Sosialisasi Peraturan Kepegawaian</v>
          </cell>
          <cell r="Q573" t="str">
            <v>UP/GU/TU</v>
          </cell>
          <cell r="R573" t="str">
            <v>GU</v>
          </cell>
          <cell r="S573">
            <v>48000</v>
          </cell>
          <cell r="U573">
            <v>445241722</v>
          </cell>
        </row>
        <row r="574">
          <cell r="A574" t="str">
            <v>83PPh Pasal 21 ....</v>
          </cell>
          <cell r="B574">
            <v>549</v>
          </cell>
          <cell r="C574" t="str">
            <v>27-12-2017</v>
          </cell>
          <cell r="D574" t="str">
            <v>4.05</v>
          </cell>
          <cell r="E574" t="str">
            <v>12</v>
          </cell>
          <cell r="F574">
            <v>17</v>
          </cell>
          <cell r="G574" t="str">
            <v>62</v>
          </cell>
          <cell r="H574" t="str">
            <v xml:space="preserve">PPh Pasal 21 </v>
          </cell>
          <cell r="M574" t="str">
            <v>a</v>
          </cell>
          <cell r="N574" t="str">
            <v>17.62.PPh Pasal 21 ....</v>
          </cell>
          <cell r="O574" t="str">
            <v>PPh Pasal 21 ....</v>
          </cell>
          <cell r="P574" t="str">
            <v>Pajak - PPh Pasal 21 - Uang Lembur PNS - An. Drs. Azid Supriyanto, dkk dalam rangka Persiapan Pelaksanaan Sosialisasi Peraturan Kepegawaian bagi PNS - Tanggal 5 November 2017 - Kegiatan Sosialisasi Peraturan Kepegawaian</v>
          </cell>
          <cell r="Q574" t="str">
            <v>UP/GU/TU</v>
          </cell>
          <cell r="R574" t="str">
            <v>GU</v>
          </cell>
          <cell r="T574">
            <v>48000</v>
          </cell>
          <cell r="U574">
            <v>445193722</v>
          </cell>
        </row>
        <row r="575">
          <cell r="A575" t="str">
            <v>175.2.1.03.01</v>
          </cell>
          <cell r="B575">
            <v>550</v>
          </cell>
          <cell r="C575" t="str">
            <v>27-12-2017</v>
          </cell>
          <cell r="D575" t="str">
            <v>4.05</v>
          </cell>
          <cell r="E575" t="str">
            <v>12</v>
          </cell>
          <cell r="F575">
            <v>17</v>
          </cell>
          <cell r="G575" t="str">
            <v>62</v>
          </cell>
          <cell r="H575" t="str">
            <v>5</v>
          </cell>
          <cell r="I575" t="str">
            <v>2</v>
          </cell>
          <cell r="J575" t="str">
            <v>1</v>
          </cell>
          <cell r="K575" t="str">
            <v>03</v>
          </cell>
          <cell r="L575" t="str">
            <v>01</v>
          </cell>
          <cell r="N575" t="str">
            <v>17.62.5.2.1.03.01</v>
          </cell>
          <cell r="O575" t="str">
            <v>5.2.1.03.01</v>
          </cell>
          <cell r="P575" t="str">
            <v>Uang Lembur PNS - An. Drs. Azid Supriyanto, dkk dalam rangka Persiapan Pelaksanaan Sosialisasi Peraturan Kepegawaian bagi PNS - Tanggal 12 s/d 14 November 2017 - Kegiatan Sosialisasi Peraturan Kepegawaian</v>
          </cell>
          <cell r="Q575" t="str">
            <v>UP/GU/TU</v>
          </cell>
          <cell r="R575" t="str">
            <v>GU</v>
          </cell>
          <cell r="T575">
            <v>2130000</v>
          </cell>
          <cell r="U575">
            <v>443063722</v>
          </cell>
        </row>
        <row r="576">
          <cell r="A576" t="str">
            <v>84PPh Pasal 21 ....</v>
          </cell>
          <cell r="B576">
            <v>551</v>
          </cell>
          <cell r="C576" t="str">
            <v>27-12-2017</v>
          </cell>
          <cell r="D576" t="str">
            <v>4.05</v>
          </cell>
          <cell r="E576" t="str">
            <v>12</v>
          </cell>
          <cell r="F576">
            <v>17</v>
          </cell>
          <cell r="G576" t="str">
            <v>62</v>
          </cell>
          <cell r="H576" t="str">
            <v xml:space="preserve">PPh Pasal 21 </v>
          </cell>
          <cell r="M576" t="str">
            <v>a</v>
          </cell>
          <cell r="N576" t="str">
            <v>17.62.PPh Pasal 21 ....</v>
          </cell>
          <cell r="O576" t="str">
            <v>PPh Pasal 21 ....</v>
          </cell>
          <cell r="P576" t="str">
            <v>Pajak - PPh Pasal 21 - Uang Lembur PNS - An. Drs. Azid Supriyanto, dkk dalam rangka Persiapan Pelaksanaan Sosialisasi Peraturan Kepegawaian bagi PNS - Tanggal 12 s/d 14 November 2017 - Kegiatan Sosialisasi Peraturan Kepegawaian</v>
          </cell>
          <cell r="Q576" t="str">
            <v>UP/GU/TU</v>
          </cell>
          <cell r="R576" t="str">
            <v>GU</v>
          </cell>
          <cell r="S576">
            <v>96000</v>
          </cell>
          <cell r="U576">
            <v>443159722</v>
          </cell>
        </row>
        <row r="577">
          <cell r="A577" t="str">
            <v>85PPh Pasal 21 ....</v>
          </cell>
          <cell r="B577">
            <v>552</v>
          </cell>
          <cell r="C577" t="str">
            <v>27-12-2017</v>
          </cell>
          <cell r="D577" t="str">
            <v>4.05</v>
          </cell>
          <cell r="E577" t="str">
            <v>12</v>
          </cell>
          <cell r="F577">
            <v>17</v>
          </cell>
          <cell r="G577" t="str">
            <v>62</v>
          </cell>
          <cell r="H577" t="str">
            <v xml:space="preserve">PPh Pasal 21 </v>
          </cell>
          <cell r="M577" t="str">
            <v>a</v>
          </cell>
          <cell r="N577" t="str">
            <v>17.62.PPh Pasal 21 ....</v>
          </cell>
          <cell r="O577" t="str">
            <v>PPh Pasal 21 ....</v>
          </cell>
          <cell r="P577" t="str">
            <v>Pajak - PPh Pasal 21 - Uang Lembur PNS - An. Drs. Azid Supriyanto, dkk dalam rangka Persiapan Pelaksanaan Sosialisasi Peraturan Kepegawaian bagi PNS - Tanggal 12 s/d 14 November 2017 - Kegiatan Sosialisasi Peraturan Kepegawaian</v>
          </cell>
          <cell r="Q577" t="str">
            <v>UP/GU/TU</v>
          </cell>
          <cell r="R577" t="str">
            <v>GU</v>
          </cell>
          <cell r="T577">
            <v>96000</v>
          </cell>
          <cell r="U577">
            <v>443063722</v>
          </cell>
        </row>
        <row r="578">
          <cell r="A578" t="str">
            <v>35.2.2.01.04</v>
          </cell>
          <cell r="B578">
            <v>553</v>
          </cell>
          <cell r="C578" t="str">
            <v>27-12-2017</v>
          </cell>
          <cell r="D578" t="str">
            <v>4.05</v>
          </cell>
          <cell r="E578" t="str">
            <v>12</v>
          </cell>
          <cell r="F578">
            <v>17</v>
          </cell>
          <cell r="G578" t="str">
            <v>62</v>
          </cell>
          <cell r="H578" t="str">
            <v>5</v>
          </cell>
          <cell r="I578" t="str">
            <v>2</v>
          </cell>
          <cell r="J578" t="str">
            <v>2</v>
          </cell>
          <cell r="K578" t="str">
            <v>01</v>
          </cell>
          <cell r="L578" t="str">
            <v>04</v>
          </cell>
          <cell r="N578" t="str">
            <v>17.62.5.2.2.01.04</v>
          </cell>
          <cell r="O578" t="str">
            <v>5.2.2.01.04</v>
          </cell>
          <cell r="P578" t="str">
            <v>Belanja Perangko, Materai, dan Benda Pos Lainnya- Materai - Bulan Desember 2017 - Kegiatan Sosialisasi Peraturan Kepegawaian</v>
          </cell>
          <cell r="Q578" t="str">
            <v>UP/GU/TU</v>
          </cell>
          <cell r="R578" t="str">
            <v>GU</v>
          </cell>
          <cell r="T578">
            <v>150000</v>
          </cell>
          <cell r="U578">
            <v>442913722</v>
          </cell>
        </row>
        <row r="579">
          <cell r="A579" t="str">
            <v>85.2.2.03.14</v>
          </cell>
          <cell r="B579">
            <v>554</v>
          </cell>
          <cell r="C579" t="str">
            <v>27-12-2017</v>
          </cell>
          <cell r="D579" t="str">
            <v>4.05</v>
          </cell>
          <cell r="E579" t="str">
            <v>12</v>
          </cell>
          <cell r="F579">
            <v>17</v>
          </cell>
          <cell r="G579" t="str">
            <v>62</v>
          </cell>
          <cell r="H579" t="str">
            <v>5</v>
          </cell>
          <cell r="I579" t="str">
            <v>2</v>
          </cell>
          <cell r="J579" t="str">
            <v>2</v>
          </cell>
          <cell r="K579" t="str">
            <v>03</v>
          </cell>
          <cell r="L579">
            <v>14</v>
          </cell>
          <cell r="N579" t="str">
            <v>17.62.5.2.2.03.14</v>
          </cell>
          <cell r="O579" t="str">
            <v>5.2.2.03.14</v>
          </cell>
          <cell r="P579" t="str">
            <v>Belanja Jasa Publikasi, Dekorasi, Dokumentasi - Dokumentasi Angkatan I dan Angkatan II - Tanggal 27 s/d 30 November 2017- Kegiatan Sosialisasi Peraturan Kepegawaian</v>
          </cell>
          <cell r="Q579" t="str">
            <v>UP/GU/TU</v>
          </cell>
          <cell r="R579" t="str">
            <v>GU</v>
          </cell>
          <cell r="T579">
            <v>250000</v>
          </cell>
          <cell r="U579">
            <v>442663722</v>
          </cell>
        </row>
        <row r="580">
          <cell r="A580" t="str">
            <v>95.2.2.03.14</v>
          </cell>
          <cell r="B580">
            <v>555</v>
          </cell>
          <cell r="C580" t="str">
            <v>27-12-2017</v>
          </cell>
          <cell r="D580" t="str">
            <v>4.05</v>
          </cell>
          <cell r="E580" t="str">
            <v>12</v>
          </cell>
          <cell r="F580">
            <v>17</v>
          </cell>
          <cell r="G580" t="str">
            <v>62</v>
          </cell>
          <cell r="H580" t="str">
            <v>5</v>
          </cell>
          <cell r="I580" t="str">
            <v>2</v>
          </cell>
          <cell r="J580" t="str">
            <v>2</v>
          </cell>
          <cell r="K580" t="str">
            <v>03</v>
          </cell>
          <cell r="L580">
            <v>14</v>
          </cell>
          <cell r="N580" t="str">
            <v>17.62.5.2.2.03.14</v>
          </cell>
          <cell r="O580" t="str">
            <v>5.2.2.03.14</v>
          </cell>
          <cell r="P580" t="str">
            <v>Belanja Jasa Publikasi, Dekorasi, Dokumentasi - Spanduk - Kegiatan Sosialisasi Peraturan Kepegawaian</v>
          </cell>
          <cell r="Q580" t="str">
            <v>UP/GU/TU</v>
          </cell>
          <cell r="R580" t="str">
            <v>GU</v>
          </cell>
          <cell r="T580">
            <v>200000</v>
          </cell>
          <cell r="U580">
            <v>442463722</v>
          </cell>
        </row>
        <row r="581">
          <cell r="A581" t="str">
            <v>75.2.2.03.31</v>
          </cell>
          <cell r="B581">
            <v>556</v>
          </cell>
          <cell r="C581" t="str">
            <v>27-12-2017</v>
          </cell>
          <cell r="D581" t="str">
            <v>4.05</v>
          </cell>
          <cell r="E581" t="str">
            <v>12</v>
          </cell>
          <cell r="F581">
            <v>17</v>
          </cell>
          <cell r="G581" t="str">
            <v>62</v>
          </cell>
          <cell r="H581" t="str">
            <v>5</v>
          </cell>
          <cell r="I581" t="str">
            <v>2</v>
          </cell>
          <cell r="J581" t="str">
            <v>2</v>
          </cell>
          <cell r="K581" t="str">
            <v>03</v>
          </cell>
          <cell r="L581">
            <v>31</v>
          </cell>
          <cell r="N581" t="str">
            <v>17.62.5.2.2.03.31</v>
          </cell>
          <cell r="O581" t="str">
            <v>5.2.2.03.31</v>
          </cell>
          <cell r="P581" t="str">
            <v>Belanja Jasa Pendukung Pelaksana Kegiatan - Moderator - Kegiatan Sosialisasi Peraturan Kepegawaian</v>
          </cell>
          <cell r="Q581" t="str">
            <v>UP/GU/TU</v>
          </cell>
          <cell r="R581" t="str">
            <v>GU</v>
          </cell>
          <cell r="T581">
            <v>1920000</v>
          </cell>
          <cell r="U581">
            <v>440543722</v>
          </cell>
        </row>
        <row r="582">
          <cell r="A582" t="str">
            <v>86PPh Pasal 21 ....</v>
          </cell>
          <cell r="B582">
            <v>557</v>
          </cell>
          <cell r="C582" t="str">
            <v>27-12-2017</v>
          </cell>
          <cell r="D582" t="str">
            <v>4.05</v>
          </cell>
          <cell r="E582" t="str">
            <v>12</v>
          </cell>
          <cell r="F582">
            <v>17</v>
          </cell>
          <cell r="G582" t="str">
            <v>62</v>
          </cell>
          <cell r="H582" t="str">
            <v xml:space="preserve">PPh Pasal 21 </v>
          </cell>
          <cell r="M582" t="str">
            <v>a</v>
          </cell>
          <cell r="N582" t="str">
            <v>17.62.PPh Pasal 21 ....</v>
          </cell>
          <cell r="O582" t="str">
            <v>PPh Pasal 21 ....</v>
          </cell>
          <cell r="P582" t="str">
            <v>Pajak - PPh Pasal 21  -  Belanja Jasa Pendukung Pelaksana Kegiatan - Moderator - Kegiatan Sosialisasi Peraturan Kepegawaian</v>
          </cell>
          <cell r="Q582" t="str">
            <v>UP/GU/TU</v>
          </cell>
          <cell r="R582" t="str">
            <v>GU</v>
          </cell>
          <cell r="S582">
            <v>144000</v>
          </cell>
          <cell r="U582">
            <v>440687722</v>
          </cell>
        </row>
        <row r="583">
          <cell r="A583" t="str">
            <v>87PPh Pasal 21 ....</v>
          </cell>
          <cell r="B583">
            <v>558</v>
          </cell>
          <cell r="C583" t="str">
            <v>27-12-2017</v>
          </cell>
          <cell r="D583" t="str">
            <v>4.05</v>
          </cell>
          <cell r="E583" t="str">
            <v>12</v>
          </cell>
          <cell r="F583">
            <v>17</v>
          </cell>
          <cell r="G583" t="str">
            <v>62</v>
          </cell>
          <cell r="H583" t="str">
            <v xml:space="preserve">PPh Pasal 21 </v>
          </cell>
          <cell r="M583" t="str">
            <v>a</v>
          </cell>
          <cell r="N583" t="str">
            <v>17.62.PPh Pasal 21 ....</v>
          </cell>
          <cell r="O583" t="str">
            <v>PPh Pasal 21 ....</v>
          </cell>
          <cell r="P583" t="str">
            <v>Pajak - PPh Pasal 21  -  Belanja Jasa Pendukung Pelaksana Kegiatan - Moderator - Kegiatan Sosialisasi Peraturan Kepegawaian</v>
          </cell>
          <cell r="Q583" t="str">
            <v>UP/GU/TU</v>
          </cell>
          <cell r="R583" t="str">
            <v>GU</v>
          </cell>
          <cell r="T583">
            <v>144000</v>
          </cell>
          <cell r="U583">
            <v>440543722</v>
          </cell>
        </row>
        <row r="584">
          <cell r="A584" t="str">
            <v>85.2.2.03.31</v>
          </cell>
          <cell r="B584">
            <v>559</v>
          </cell>
          <cell r="C584" t="str">
            <v>27-12-2017</v>
          </cell>
          <cell r="D584" t="str">
            <v>4.05</v>
          </cell>
          <cell r="E584" t="str">
            <v>12</v>
          </cell>
          <cell r="F584">
            <v>17</v>
          </cell>
          <cell r="G584" t="str">
            <v>62</v>
          </cell>
          <cell r="H584" t="str">
            <v>5</v>
          </cell>
          <cell r="I584" t="str">
            <v>2</v>
          </cell>
          <cell r="J584" t="str">
            <v>2</v>
          </cell>
          <cell r="K584" t="str">
            <v>03</v>
          </cell>
          <cell r="L584">
            <v>31</v>
          </cell>
          <cell r="N584" t="str">
            <v>17.62.5.2.2.03.31</v>
          </cell>
          <cell r="O584" t="str">
            <v>5.2.2.03.31</v>
          </cell>
          <cell r="P584" t="str">
            <v>Belanja Jasa Pendukung Pelaksana Kegiatan- Kegiatan Sosialisasi Peraturan Kepegawaian</v>
          </cell>
          <cell r="Q584" t="str">
            <v>UP/GU/TU</v>
          </cell>
          <cell r="R584" t="str">
            <v>GU</v>
          </cell>
          <cell r="T584">
            <v>450000</v>
          </cell>
          <cell r="U584">
            <v>440093722</v>
          </cell>
        </row>
        <row r="585">
          <cell r="A585" t="str">
            <v>88PPh Pasal 21 ....</v>
          </cell>
          <cell r="B585">
            <v>560</v>
          </cell>
          <cell r="C585" t="str">
            <v>27-12-2017</v>
          </cell>
          <cell r="D585" t="str">
            <v>4.05</v>
          </cell>
          <cell r="E585" t="str">
            <v>12</v>
          </cell>
          <cell r="F585">
            <v>17</v>
          </cell>
          <cell r="G585" t="str">
            <v>62</v>
          </cell>
          <cell r="H585" t="str">
            <v xml:space="preserve">PPh Pasal 21 </v>
          </cell>
          <cell r="M585" t="str">
            <v>a</v>
          </cell>
          <cell r="N585" t="str">
            <v>17.62.PPh Pasal 21 ....</v>
          </cell>
          <cell r="O585" t="str">
            <v>PPh Pasal 21 ....</v>
          </cell>
          <cell r="P585" t="str">
            <v>Pajak - PPh Pasal 21  -  Belanja Jasa Pendukung Pelaksana Kegiatan- Kegiatan Sosialisasi Peraturan Kepegawaian</v>
          </cell>
          <cell r="Q585" t="str">
            <v>UP/GU/TU</v>
          </cell>
          <cell r="R585" t="str">
            <v>GU</v>
          </cell>
          <cell r="S585">
            <v>22500</v>
          </cell>
          <cell r="U585">
            <v>440116222</v>
          </cell>
        </row>
        <row r="586">
          <cell r="A586" t="str">
            <v>89PPh Pasal 21 ....</v>
          </cell>
          <cell r="B586">
            <v>561</v>
          </cell>
          <cell r="C586" t="str">
            <v>27-12-2017</v>
          </cell>
          <cell r="D586" t="str">
            <v>4.05</v>
          </cell>
          <cell r="E586" t="str">
            <v>12</v>
          </cell>
          <cell r="F586">
            <v>17</v>
          </cell>
          <cell r="G586" t="str">
            <v>62</v>
          </cell>
          <cell r="H586" t="str">
            <v xml:space="preserve">PPh Pasal 21 </v>
          </cell>
          <cell r="M586" t="str">
            <v>a</v>
          </cell>
          <cell r="N586" t="str">
            <v>17.62.PPh Pasal 21 ....</v>
          </cell>
          <cell r="O586" t="str">
            <v>PPh Pasal 21 ....</v>
          </cell>
          <cell r="P586" t="str">
            <v>Pajak - PPh Pasal 21  -  Belanja Jasa Pendukung Pelaksana Kegiatan- Kegiatan Sosialisasi Peraturan Kepegawaian</v>
          </cell>
          <cell r="Q586" t="str">
            <v>UP/GU/TU</v>
          </cell>
          <cell r="R586" t="str">
            <v>GU</v>
          </cell>
          <cell r="T586">
            <v>22500</v>
          </cell>
          <cell r="U586">
            <v>440093722</v>
          </cell>
        </row>
        <row r="587">
          <cell r="A587" t="str">
            <v>105.2.2.06.02</v>
          </cell>
          <cell r="B587">
            <v>562</v>
          </cell>
          <cell r="C587" t="str">
            <v>27-12-2017</v>
          </cell>
          <cell r="D587" t="str">
            <v>4.05</v>
          </cell>
          <cell r="E587" t="str">
            <v>12</v>
          </cell>
          <cell r="F587">
            <v>17</v>
          </cell>
          <cell r="G587" t="str">
            <v>62</v>
          </cell>
          <cell r="H587" t="str">
            <v>5</v>
          </cell>
          <cell r="I587" t="str">
            <v>2</v>
          </cell>
          <cell r="J587" t="str">
            <v>2</v>
          </cell>
          <cell r="K587" t="str">
            <v>06</v>
          </cell>
          <cell r="L587" t="str">
            <v>02</v>
          </cell>
          <cell r="N587" t="str">
            <v>17.62.5.2.2.06.02</v>
          </cell>
          <cell r="O587" t="str">
            <v>5.2.2.06.02</v>
          </cell>
          <cell r="P587" t="str">
            <v>Belanja Penggandaan - Bulan Oktober 2017 - Kegiatan Sosialisasi Peraturan Kepegawaian</v>
          </cell>
          <cell r="Q587" t="str">
            <v>UP/GU/TU</v>
          </cell>
          <cell r="R587" t="str">
            <v>GU</v>
          </cell>
          <cell r="T587">
            <v>310000</v>
          </cell>
          <cell r="U587">
            <v>439783722</v>
          </cell>
        </row>
        <row r="588">
          <cell r="A588" t="str">
            <v>115.2.2.06.02</v>
          </cell>
          <cell r="B588">
            <v>563</v>
          </cell>
          <cell r="C588" t="str">
            <v>27-12-2017</v>
          </cell>
          <cell r="D588" t="str">
            <v>4.05</v>
          </cell>
          <cell r="E588" t="str">
            <v>12</v>
          </cell>
          <cell r="F588">
            <v>17</v>
          </cell>
          <cell r="G588" t="str">
            <v>62</v>
          </cell>
          <cell r="H588" t="str">
            <v>5</v>
          </cell>
          <cell r="I588" t="str">
            <v>2</v>
          </cell>
          <cell r="J588" t="str">
            <v>2</v>
          </cell>
          <cell r="K588" t="str">
            <v>06</v>
          </cell>
          <cell r="L588" t="str">
            <v>02</v>
          </cell>
          <cell r="N588" t="str">
            <v>17.62.5.2.2.06.02</v>
          </cell>
          <cell r="O588" t="str">
            <v>5.2.2.06.02</v>
          </cell>
          <cell r="P588" t="str">
            <v>Belanja Penggandaan - Bulan November 2017 - Kegiatan Sosialisasi Peraturan Kepegawaian</v>
          </cell>
          <cell r="Q588" t="str">
            <v>UP/GU/TU</v>
          </cell>
          <cell r="R588" t="str">
            <v>GU</v>
          </cell>
          <cell r="T588">
            <v>730000</v>
          </cell>
          <cell r="U588">
            <v>439053722</v>
          </cell>
        </row>
        <row r="589">
          <cell r="A589" t="str">
            <v>45.2.2.11.02</v>
          </cell>
          <cell r="B589">
            <v>564</v>
          </cell>
          <cell r="C589" t="str">
            <v>27-12-2017</v>
          </cell>
          <cell r="D589" t="str">
            <v>4.05</v>
          </cell>
          <cell r="E589" t="str">
            <v>12</v>
          </cell>
          <cell r="F589">
            <v>17</v>
          </cell>
          <cell r="G589" t="str">
            <v>62</v>
          </cell>
          <cell r="H589" t="str">
            <v>5</v>
          </cell>
          <cell r="I589" t="str">
            <v>2</v>
          </cell>
          <cell r="J589" t="str">
            <v>2</v>
          </cell>
          <cell r="K589">
            <v>11</v>
          </cell>
          <cell r="L589" t="str">
            <v>02</v>
          </cell>
          <cell r="N589" t="str">
            <v>17.62.5.2.2.11.02</v>
          </cell>
          <cell r="O589" t="str">
            <v>5.2.2.11.02</v>
          </cell>
          <cell r="P589" t="str">
            <v>Belanja Makanan dan Minuman  Rapat - Dalam Rangka Persiapan Pelaksanaan Sosialisasi Peraturan Kepegawaian - Kegiatan Sosialisasi Peraturan Kepegawaian</v>
          </cell>
          <cell r="Q589" t="str">
            <v>UP/GU/TU</v>
          </cell>
          <cell r="R589" t="str">
            <v>GU</v>
          </cell>
          <cell r="T589">
            <v>1092500</v>
          </cell>
          <cell r="U589">
            <v>437961222</v>
          </cell>
        </row>
        <row r="590">
          <cell r="A590" t="str">
            <v>61PPh Pasal 23....</v>
          </cell>
          <cell r="B590">
            <v>565</v>
          </cell>
          <cell r="C590" t="str">
            <v>27-12-2017</v>
          </cell>
          <cell r="D590" t="str">
            <v>4.05</v>
          </cell>
          <cell r="E590" t="str">
            <v>12</v>
          </cell>
          <cell r="F590">
            <v>17</v>
          </cell>
          <cell r="G590" t="str">
            <v>62</v>
          </cell>
          <cell r="H590" t="str">
            <v>PPh Pasal 23</v>
          </cell>
          <cell r="M590" t="str">
            <v>a</v>
          </cell>
          <cell r="N590" t="str">
            <v>17.62.PPh Pasal 23....</v>
          </cell>
          <cell r="O590" t="str">
            <v>PPh Pasal 23....</v>
          </cell>
          <cell r="P590" t="str">
            <v>Pajak - PPh Pasal 23 - Belanja Makanan dan Minuman  Rapat - Dalam Rangka Persiapan Pelaksanaan Sosialisasi Peraturan Kepegawaian - Kegiatan Sosialisasi Peraturan Kepegawaian</v>
          </cell>
          <cell r="Q590" t="str">
            <v>UP/GU/TU</v>
          </cell>
          <cell r="R590" t="str">
            <v>GU</v>
          </cell>
          <cell r="S590">
            <v>21850</v>
          </cell>
          <cell r="U590">
            <v>437983072</v>
          </cell>
        </row>
        <row r="591">
          <cell r="A591" t="str">
            <v>62PPh Pasal 23....</v>
          </cell>
          <cell r="B591">
            <v>566</v>
          </cell>
          <cell r="C591" t="str">
            <v>27-12-2017</v>
          </cell>
          <cell r="D591" t="str">
            <v>4.05</v>
          </cell>
          <cell r="E591" t="str">
            <v>12</v>
          </cell>
          <cell r="F591">
            <v>17</v>
          </cell>
          <cell r="G591" t="str">
            <v>62</v>
          </cell>
          <cell r="H591" t="str">
            <v>PPh Pasal 23</v>
          </cell>
          <cell r="M591" t="str">
            <v>a</v>
          </cell>
          <cell r="N591" t="str">
            <v>17.62.PPh Pasal 23....</v>
          </cell>
          <cell r="O591" t="str">
            <v>PPh Pasal 23....</v>
          </cell>
          <cell r="P591" t="str">
            <v>Pajak - PPh Pasal 23 - Belanja Makanan dan Minuman  Rapat - Dalam Rangka Persiapan Pelaksanaan Sosialisasi Peraturan Kepegawaian - Kegiatan Sosialisasi Peraturan Kepegawaian</v>
          </cell>
          <cell r="Q591" t="str">
            <v>UP/GU/TU</v>
          </cell>
          <cell r="R591" t="str">
            <v>GU</v>
          </cell>
          <cell r="T591">
            <v>21850</v>
          </cell>
          <cell r="U591">
            <v>437961222</v>
          </cell>
        </row>
        <row r="592">
          <cell r="A592" t="str">
            <v>55.2.2.11.02</v>
          </cell>
          <cell r="B592">
            <v>567</v>
          </cell>
          <cell r="C592" t="str">
            <v>27-12-2017</v>
          </cell>
          <cell r="D592" t="str">
            <v>4.05</v>
          </cell>
          <cell r="E592" t="str">
            <v>12</v>
          </cell>
          <cell r="F592">
            <v>17</v>
          </cell>
          <cell r="G592" t="str">
            <v>62</v>
          </cell>
          <cell r="H592" t="str">
            <v>5</v>
          </cell>
          <cell r="I592" t="str">
            <v>2</v>
          </cell>
          <cell r="J592" t="str">
            <v>2</v>
          </cell>
          <cell r="K592">
            <v>11</v>
          </cell>
          <cell r="L592" t="str">
            <v>02</v>
          </cell>
          <cell r="N592" t="str">
            <v>17.62.5.2.2.11.02</v>
          </cell>
          <cell r="O592" t="str">
            <v>5.2.2.11.02</v>
          </cell>
          <cell r="P592" t="str">
            <v>Belanja Makanan dan Minuman  Rapat - Dalam Rangka Persiapan Pelaksanaan Sosialisasi Peraturan Kepegawaian - Kegiatan Sosialisasi Peraturan Kepegawaian</v>
          </cell>
          <cell r="Q592" t="str">
            <v>UP/GU/TU</v>
          </cell>
          <cell r="R592" t="str">
            <v>GU</v>
          </cell>
          <cell r="T592">
            <v>882500</v>
          </cell>
          <cell r="U592">
            <v>437078722</v>
          </cell>
        </row>
        <row r="593">
          <cell r="A593" t="str">
            <v>63PPh Pasal 23....</v>
          </cell>
          <cell r="B593">
            <v>568</v>
          </cell>
          <cell r="C593" t="str">
            <v>27-12-2017</v>
          </cell>
          <cell r="D593" t="str">
            <v>4.05</v>
          </cell>
          <cell r="E593" t="str">
            <v>12</v>
          </cell>
          <cell r="F593">
            <v>17</v>
          </cell>
          <cell r="G593" t="str">
            <v>62</v>
          </cell>
          <cell r="H593" t="str">
            <v>PPh Pasal 23</v>
          </cell>
          <cell r="M593" t="str">
            <v>a</v>
          </cell>
          <cell r="N593" t="str">
            <v>17.62.PPh Pasal 23....</v>
          </cell>
          <cell r="O593" t="str">
            <v>PPh Pasal 23....</v>
          </cell>
          <cell r="P593" t="str">
            <v>Pajak - PPh Pasal 23 - Belanja Makanan dan Minuman  Rapat - Dalam Rangka Persiapan Pelaksanaan Sosialisasi Peraturan Kepegawaian - Kegiatan Sosialisasi Peraturan Kepegawaian</v>
          </cell>
          <cell r="Q593" t="str">
            <v>UP/GU/TU</v>
          </cell>
          <cell r="R593" t="str">
            <v>GU</v>
          </cell>
          <cell r="S593">
            <v>17650</v>
          </cell>
          <cell r="U593">
            <v>437096372</v>
          </cell>
        </row>
        <row r="594">
          <cell r="A594" t="str">
            <v>64PPh Pasal 23....</v>
          </cell>
          <cell r="B594">
            <v>569</v>
          </cell>
          <cell r="C594" t="str">
            <v>27-12-2017</v>
          </cell>
          <cell r="D594" t="str">
            <v>4.05</v>
          </cell>
          <cell r="E594" t="str">
            <v>12</v>
          </cell>
          <cell r="F594">
            <v>17</v>
          </cell>
          <cell r="G594" t="str">
            <v>62</v>
          </cell>
          <cell r="H594" t="str">
            <v>PPh Pasal 23</v>
          </cell>
          <cell r="M594" t="str">
            <v>a</v>
          </cell>
          <cell r="N594" t="str">
            <v>17.62.PPh Pasal 23....</v>
          </cell>
          <cell r="O594" t="str">
            <v>PPh Pasal 23....</v>
          </cell>
          <cell r="P594" t="str">
            <v>Pajak - PPh Pasal 23 - Belanja Makanan dan Minuman  Rapat - Dalam Rangka Persiapan Pelaksanaan Sosialisasi Peraturan Kepegawaian - Kegiatan Sosialisasi Peraturan Kepegawaian</v>
          </cell>
          <cell r="Q594" t="str">
            <v>UP/GU/TU</v>
          </cell>
          <cell r="R594" t="str">
            <v>GU</v>
          </cell>
          <cell r="T594">
            <v>17650</v>
          </cell>
          <cell r="U594">
            <v>437078722</v>
          </cell>
        </row>
        <row r="595">
          <cell r="A595" t="str">
            <v>255.2.2.15.02</v>
          </cell>
          <cell r="B595">
            <v>570</v>
          </cell>
          <cell r="C595" t="str">
            <v>27-12-2017</v>
          </cell>
          <cell r="D595" t="str">
            <v>4.05</v>
          </cell>
          <cell r="E595" t="str">
            <v>12</v>
          </cell>
          <cell r="F595">
            <v>17</v>
          </cell>
          <cell r="G595" t="str">
            <v>62</v>
          </cell>
          <cell r="H595" t="str">
            <v>5</v>
          </cell>
          <cell r="I595" t="str">
            <v>2</v>
          </cell>
          <cell r="J595" t="str">
            <v>2</v>
          </cell>
          <cell r="K595">
            <v>15</v>
          </cell>
          <cell r="L595" t="str">
            <v>02</v>
          </cell>
          <cell r="N595" t="str">
            <v>17.62.5.2.2.15.02</v>
          </cell>
          <cell r="O595" t="str">
            <v>5.2.2.15.02</v>
          </cell>
          <cell r="P595" t="str">
            <v>Belanja Perjalanan Dinas Luar Daerah - An. Alek Destrio, S.IP.. M.M.  Dalam rangka Penyampaian Surat Dinas Pelaksanaan dan Koordinasi terkait Narasumber dan Teknis Pelaksanaan Sosialisasi Peraturan Kepegawaian ke KASN dan Kanreg. V BKN Jakarta - Tanggal 0</v>
          </cell>
          <cell r="Q595" t="str">
            <v>UP/GU/TU</v>
          </cell>
          <cell r="R595" t="str">
            <v>GU</v>
          </cell>
          <cell r="T595">
            <v>12707429</v>
          </cell>
          <cell r="U595">
            <v>424371293</v>
          </cell>
        </row>
        <row r="596">
          <cell r="A596" t="str">
            <v>12Panjar....</v>
          </cell>
          <cell r="B596" t="str">
            <v>570.a</v>
          </cell>
          <cell r="C596" t="str">
            <v>27-12-2017</v>
          </cell>
          <cell r="D596" t="str">
            <v>4.05</v>
          </cell>
          <cell r="E596" t="str">
            <v>12</v>
          </cell>
          <cell r="F596">
            <v>17</v>
          </cell>
          <cell r="G596" t="str">
            <v>62</v>
          </cell>
          <cell r="H596" t="str">
            <v>Panjar</v>
          </cell>
          <cell r="M596" t="str">
            <v>p</v>
          </cell>
          <cell r="N596" t="str">
            <v>17.62.Panjar....</v>
          </cell>
          <cell r="O596" t="str">
            <v>Panjar....</v>
          </cell>
          <cell r="P596" t="str">
            <v>Panjar - Kegiatan Sosialisasi Peraturan Kepegawaian 2337517</v>
          </cell>
          <cell r="Q596" t="str">
            <v>UP/GU/TU</v>
          </cell>
          <cell r="R596" t="str">
            <v>GU</v>
          </cell>
          <cell r="U596">
            <v>424371293</v>
          </cell>
        </row>
        <row r="597">
          <cell r="A597" t="str">
            <v>115.2.2.01.01</v>
          </cell>
          <cell r="B597">
            <v>571</v>
          </cell>
          <cell r="C597" t="str">
            <v>27-12-2017</v>
          </cell>
          <cell r="D597" t="str">
            <v>4.05</v>
          </cell>
          <cell r="E597" t="str">
            <v>12</v>
          </cell>
          <cell r="F597">
            <v>17</v>
          </cell>
          <cell r="G597" t="str">
            <v>61</v>
          </cell>
          <cell r="H597" t="str">
            <v>5</v>
          </cell>
          <cell r="I597" t="str">
            <v>2</v>
          </cell>
          <cell r="J597" t="str">
            <v>2</v>
          </cell>
          <cell r="K597" t="str">
            <v>01</v>
          </cell>
          <cell r="L597" t="str">
            <v>01</v>
          </cell>
          <cell r="N597" t="str">
            <v>17.61.5.2.2.01.01</v>
          </cell>
          <cell r="O597" t="str">
            <v>5.2.2.01.01</v>
          </cell>
          <cell r="P597" t="str">
            <v>Belanja Alat Tulis Kantor - Bulan November 2017 - Kegiatan Sosialisasi Manajemen Stress</v>
          </cell>
          <cell r="Q597" t="str">
            <v>UP/GU/TU</v>
          </cell>
          <cell r="R597" t="str">
            <v>GU</v>
          </cell>
          <cell r="T597">
            <v>9129300</v>
          </cell>
          <cell r="U597">
            <v>415241993</v>
          </cell>
        </row>
        <row r="598">
          <cell r="A598" t="str">
            <v>60PPN DN ....</v>
          </cell>
          <cell r="B598">
            <v>572</v>
          </cell>
          <cell r="C598" t="str">
            <v>27-12-2017</v>
          </cell>
          <cell r="D598" t="str">
            <v>4.05</v>
          </cell>
          <cell r="E598" t="str">
            <v>12</v>
          </cell>
          <cell r="F598">
            <v>17</v>
          </cell>
          <cell r="G598" t="str">
            <v>61</v>
          </cell>
          <cell r="H598" t="str">
            <v xml:space="preserve">PPN DN </v>
          </cell>
          <cell r="M598" t="str">
            <v>a</v>
          </cell>
          <cell r="N598" t="str">
            <v>17.61.PPN DN ....</v>
          </cell>
          <cell r="O598" t="str">
            <v>PPN DN ....</v>
          </cell>
          <cell r="P598" t="str">
            <v>Pajak - PPN DN - Belanja Alat Tulis Kantor - Bulan November 2017 - Kegiatan Sosialisasi Manajemen Stress</v>
          </cell>
          <cell r="Q598" t="str">
            <v>UP/GU/TU</v>
          </cell>
          <cell r="R598" t="str">
            <v>GU</v>
          </cell>
          <cell r="S598">
            <v>829936</v>
          </cell>
          <cell r="U598">
            <v>416071929</v>
          </cell>
        </row>
        <row r="599">
          <cell r="A599" t="str">
            <v>22PPh Pasal 22....</v>
          </cell>
          <cell r="B599">
            <v>573</v>
          </cell>
          <cell r="C599" t="str">
            <v>27-12-2017</v>
          </cell>
          <cell r="D599" t="str">
            <v>4.05</v>
          </cell>
          <cell r="E599" t="str">
            <v>12</v>
          </cell>
          <cell r="F599">
            <v>17</v>
          </cell>
          <cell r="G599" t="str">
            <v>61</v>
          </cell>
          <cell r="H599" t="str">
            <v>PPh Pasal 22</v>
          </cell>
          <cell r="M599" t="str">
            <v>a</v>
          </cell>
          <cell r="N599" t="str">
            <v>17.61.PPh Pasal 22....</v>
          </cell>
          <cell r="O599" t="str">
            <v>PPh Pasal 22....</v>
          </cell>
          <cell r="P599" t="str">
            <v>Pajak - PPh Pasal 22 - Belanja Alat Tulis Kantor - Bulan November 2017 - Kegiatan Sosialisasi Manajemen Stress</v>
          </cell>
          <cell r="Q599" t="str">
            <v>UP/GU/TU</v>
          </cell>
          <cell r="R599" t="str">
            <v>GU</v>
          </cell>
          <cell r="S599">
            <v>124490</v>
          </cell>
          <cell r="U599">
            <v>416196419</v>
          </cell>
        </row>
        <row r="600">
          <cell r="A600" t="str">
            <v>61PPN DN ....</v>
          </cell>
          <cell r="B600">
            <v>574</v>
          </cell>
          <cell r="C600" t="str">
            <v>27-12-2017</v>
          </cell>
          <cell r="D600" t="str">
            <v>4.05</v>
          </cell>
          <cell r="E600" t="str">
            <v>12</v>
          </cell>
          <cell r="F600">
            <v>17</v>
          </cell>
          <cell r="G600" t="str">
            <v>61</v>
          </cell>
          <cell r="H600" t="str">
            <v xml:space="preserve">PPN DN </v>
          </cell>
          <cell r="M600" t="str">
            <v>a</v>
          </cell>
          <cell r="N600" t="str">
            <v>17.61.PPN DN ....</v>
          </cell>
          <cell r="O600" t="str">
            <v>PPN DN ....</v>
          </cell>
          <cell r="P600" t="str">
            <v>Pajak - PPN DN - Belanja Alat Tulis Kantor - Bulan November 2017 - Kegiatan Sosialisasi Manajemen Stress</v>
          </cell>
          <cell r="Q600" t="str">
            <v>UP/GU/TU</v>
          </cell>
          <cell r="R600" t="str">
            <v>GU</v>
          </cell>
          <cell r="T600">
            <v>829936</v>
          </cell>
          <cell r="U600">
            <v>415366483</v>
          </cell>
        </row>
        <row r="601">
          <cell r="A601" t="str">
            <v>23PPh Pasal 22....</v>
          </cell>
          <cell r="B601">
            <v>575</v>
          </cell>
          <cell r="C601" t="str">
            <v>27-12-2017</v>
          </cell>
          <cell r="D601" t="str">
            <v>4.05</v>
          </cell>
          <cell r="E601" t="str">
            <v>12</v>
          </cell>
          <cell r="F601">
            <v>17</v>
          </cell>
          <cell r="G601" t="str">
            <v>61</v>
          </cell>
          <cell r="H601" t="str">
            <v>PPh Pasal 22</v>
          </cell>
          <cell r="M601" t="str">
            <v>a</v>
          </cell>
          <cell r="N601" t="str">
            <v>17.61.PPh Pasal 22....</v>
          </cell>
          <cell r="O601" t="str">
            <v>PPh Pasal 22....</v>
          </cell>
          <cell r="P601" t="str">
            <v>Pajak - PPh Pasal 22 - Belanja Alat Tulis Kantor - Bulan November 2017 - Kegiatan Sosialisasi Manajemen Stress</v>
          </cell>
          <cell r="Q601" t="str">
            <v>UP/GU/TU</v>
          </cell>
          <cell r="R601" t="str">
            <v>GU</v>
          </cell>
          <cell r="T601">
            <v>124490</v>
          </cell>
          <cell r="U601">
            <v>415241993</v>
          </cell>
        </row>
        <row r="602">
          <cell r="A602" t="str">
            <v>45.2.2.01.04</v>
          </cell>
          <cell r="B602">
            <v>576</v>
          </cell>
          <cell r="C602" t="str">
            <v>27-12-2017</v>
          </cell>
          <cell r="D602" t="str">
            <v>4.05</v>
          </cell>
          <cell r="E602" t="str">
            <v>12</v>
          </cell>
          <cell r="F602">
            <v>17</v>
          </cell>
          <cell r="G602" t="str">
            <v>61</v>
          </cell>
          <cell r="H602" t="str">
            <v>5</v>
          </cell>
          <cell r="I602" t="str">
            <v>2</v>
          </cell>
          <cell r="J602" t="str">
            <v>2</v>
          </cell>
          <cell r="K602" t="str">
            <v>01</v>
          </cell>
          <cell r="L602" t="str">
            <v>04</v>
          </cell>
          <cell r="N602" t="str">
            <v>17.61.5.2.2.01.04</v>
          </cell>
          <cell r="O602" t="str">
            <v>5.2.2.01.04</v>
          </cell>
          <cell r="P602" t="str">
            <v>Belanja Perangko, Materai, dan Benda Pos Lainnya - Materai - Bulan Desember 2017 - Kegiatan Sosialisasi Manajemen Stress</v>
          </cell>
          <cell r="Q602" t="str">
            <v>UP/GU/TU</v>
          </cell>
          <cell r="R602" t="str">
            <v>GU</v>
          </cell>
          <cell r="T602">
            <v>150000</v>
          </cell>
          <cell r="U602">
            <v>415091993</v>
          </cell>
        </row>
        <row r="603">
          <cell r="A603" t="str">
            <v>105.2.2.03.14</v>
          </cell>
          <cell r="B603">
            <v>577</v>
          </cell>
          <cell r="C603" t="str">
            <v>27-12-2017</v>
          </cell>
          <cell r="D603" t="str">
            <v>4.05</v>
          </cell>
          <cell r="E603" t="str">
            <v>12</v>
          </cell>
          <cell r="F603">
            <v>17</v>
          </cell>
          <cell r="G603" t="str">
            <v>61</v>
          </cell>
          <cell r="H603" t="str">
            <v>5</v>
          </cell>
          <cell r="I603" t="str">
            <v>2</v>
          </cell>
          <cell r="J603" t="str">
            <v>2</v>
          </cell>
          <cell r="K603" t="str">
            <v>03</v>
          </cell>
          <cell r="L603">
            <v>14</v>
          </cell>
          <cell r="N603" t="str">
            <v>17.61.5.2.2.03.14</v>
          </cell>
          <cell r="O603" t="str">
            <v>5.2.2.03.14</v>
          </cell>
          <cell r="P603" t="str">
            <v>Belanja Jasa Publikasi, Dekorasi, Dokumentasi - Spanduk - Kegiatan Sosialisasi Manajemen Stress</v>
          </cell>
          <cell r="Q603" t="str">
            <v>UP/GU/TU</v>
          </cell>
          <cell r="R603" t="str">
            <v>GU</v>
          </cell>
          <cell r="T603">
            <v>200000</v>
          </cell>
          <cell r="U603">
            <v>414891993</v>
          </cell>
        </row>
        <row r="604">
          <cell r="A604" t="str">
            <v>115.2.2.03.14</v>
          </cell>
          <cell r="B604">
            <v>578</v>
          </cell>
          <cell r="C604" t="str">
            <v>27-12-2017</v>
          </cell>
          <cell r="D604" t="str">
            <v>4.05</v>
          </cell>
          <cell r="E604" t="str">
            <v>12</v>
          </cell>
          <cell r="F604">
            <v>17</v>
          </cell>
          <cell r="G604" t="str">
            <v>61</v>
          </cell>
          <cell r="H604" t="str">
            <v>5</v>
          </cell>
          <cell r="I604" t="str">
            <v>2</v>
          </cell>
          <cell r="J604" t="str">
            <v>2</v>
          </cell>
          <cell r="K604" t="str">
            <v>03</v>
          </cell>
          <cell r="L604">
            <v>14</v>
          </cell>
          <cell r="N604" t="str">
            <v>17.61.5.2.2.03.14</v>
          </cell>
          <cell r="O604" t="str">
            <v>5.2.2.03.14</v>
          </cell>
          <cell r="P604" t="str">
            <v>Belanja Jasa Publikasi, Dekorasi, Dokumentasi - Dokumentasi - Kegiatan Sosialisasi Manajemen Stress</v>
          </cell>
          <cell r="Q604" t="str">
            <v>UP/GU/TU</v>
          </cell>
          <cell r="R604" t="str">
            <v>GU</v>
          </cell>
          <cell r="T604">
            <v>250000</v>
          </cell>
          <cell r="U604">
            <v>414641993</v>
          </cell>
        </row>
        <row r="605">
          <cell r="A605" t="str">
            <v>105.2.2.03.30</v>
          </cell>
          <cell r="B605">
            <v>579</v>
          </cell>
          <cell r="C605" t="str">
            <v>27-12-2017</v>
          </cell>
          <cell r="D605" t="str">
            <v>4.05</v>
          </cell>
          <cell r="E605" t="str">
            <v>12</v>
          </cell>
          <cell r="F605">
            <v>17</v>
          </cell>
          <cell r="G605" t="str">
            <v>61</v>
          </cell>
          <cell r="H605" t="str">
            <v>5</v>
          </cell>
          <cell r="I605" t="str">
            <v>2</v>
          </cell>
          <cell r="J605" t="str">
            <v>2</v>
          </cell>
          <cell r="K605" t="str">
            <v>03</v>
          </cell>
          <cell r="L605" t="str">
            <v>30</v>
          </cell>
          <cell r="N605" t="str">
            <v>17.61.5.2.2.03.30</v>
          </cell>
          <cell r="O605" t="str">
            <v>5.2.2.03.30</v>
          </cell>
          <cell r="P605" t="str">
            <v>Belanja Jasa Tenaga Ahli/Instruktur/ Narasumber - Narasumber - An. Kombespol Hadi Gunawan, S.H. SIK. - Kepala Biro SDM Polda Lampung - Kegiatan Sosialisasi Manajemen Stress</v>
          </cell>
          <cell r="Q605" t="str">
            <v>UP/GU/TU</v>
          </cell>
          <cell r="R605" t="str">
            <v>GU</v>
          </cell>
          <cell r="T605">
            <v>26000000</v>
          </cell>
          <cell r="U605">
            <v>388641993</v>
          </cell>
        </row>
        <row r="606">
          <cell r="A606" t="str">
            <v>90PPh Pasal 21 ....</v>
          </cell>
          <cell r="B606">
            <v>580</v>
          </cell>
          <cell r="C606" t="str">
            <v>27-12-2017</v>
          </cell>
          <cell r="D606" t="str">
            <v>4.05</v>
          </cell>
          <cell r="E606" t="str">
            <v>12</v>
          </cell>
          <cell r="F606">
            <v>17</v>
          </cell>
          <cell r="G606" t="str">
            <v>61</v>
          </cell>
          <cell r="H606" t="str">
            <v xml:space="preserve">PPh Pasal 21 </v>
          </cell>
          <cell r="M606" t="str">
            <v>a</v>
          </cell>
          <cell r="N606" t="str">
            <v>17.61.PPh Pasal 21 ....</v>
          </cell>
          <cell r="O606" t="str">
            <v>PPh Pasal 21 ....</v>
          </cell>
          <cell r="P606" t="str">
            <v>Pajak - PPh Pasal 21 - Belanja Jasa Tenaga Ahli/Instruktur/ Narasumber - Narasumber - An. Kombespol Hadi Gunawan, S.H. SIK. - Kepala Biro SDM Polda Lampung - Kegiatan Sosialisasi Manajemen Stress</v>
          </cell>
          <cell r="Q606" t="str">
            <v>UP/GU/TU</v>
          </cell>
          <cell r="R606" t="str">
            <v>GU</v>
          </cell>
          <cell r="S606">
            <v>2300000</v>
          </cell>
          <cell r="U606">
            <v>390941993</v>
          </cell>
        </row>
        <row r="607">
          <cell r="A607" t="str">
            <v>91PPh Pasal 21 ....</v>
          </cell>
          <cell r="B607">
            <v>581</v>
          </cell>
          <cell r="C607" t="str">
            <v>27-12-2017</v>
          </cell>
          <cell r="D607" t="str">
            <v>4.05</v>
          </cell>
          <cell r="E607" t="str">
            <v>12</v>
          </cell>
          <cell r="F607">
            <v>17</v>
          </cell>
          <cell r="G607" t="str">
            <v>61</v>
          </cell>
          <cell r="H607" t="str">
            <v xml:space="preserve">PPh Pasal 21 </v>
          </cell>
          <cell r="M607" t="str">
            <v>a</v>
          </cell>
          <cell r="N607" t="str">
            <v>17.61.PPh Pasal 21 ....</v>
          </cell>
          <cell r="O607" t="str">
            <v>PPh Pasal 21 ....</v>
          </cell>
          <cell r="P607" t="str">
            <v>Pajak - PPh Pasal 21 - Belanja Jasa Tenaga Ahli/Instruktur/ Narasumber - Narasumber - An. Kombespol Hadi Gunawan, S.H. SIK. - Kepala Biro SDM Polda Lampung - Kegiatan Sosialisasi Manajemen Stress</v>
          </cell>
          <cell r="Q607" t="str">
            <v>UP/GU/TU</v>
          </cell>
          <cell r="R607" t="str">
            <v>GU</v>
          </cell>
          <cell r="T607">
            <v>2300000</v>
          </cell>
          <cell r="U607">
            <v>388641993</v>
          </cell>
        </row>
        <row r="608">
          <cell r="A608" t="str">
            <v>95.2.2.03.31</v>
          </cell>
          <cell r="B608">
            <v>582</v>
          </cell>
          <cell r="C608" t="str">
            <v>27-12-2017</v>
          </cell>
          <cell r="D608" t="str">
            <v>4.05</v>
          </cell>
          <cell r="E608" t="str">
            <v>12</v>
          </cell>
          <cell r="F608">
            <v>17</v>
          </cell>
          <cell r="G608" t="str">
            <v>61</v>
          </cell>
          <cell r="H608" t="str">
            <v>5</v>
          </cell>
          <cell r="I608" t="str">
            <v>2</v>
          </cell>
          <cell r="J608" t="str">
            <v>2</v>
          </cell>
          <cell r="K608" t="str">
            <v>03</v>
          </cell>
          <cell r="L608">
            <v>31</v>
          </cell>
          <cell r="N608" t="str">
            <v>17.61.5.2.2.03.31</v>
          </cell>
          <cell r="O608" t="str">
            <v>5.2.2.03.31</v>
          </cell>
          <cell r="P608" t="str">
            <v>Belanja Jasa Pendukung Pelaksana Kegiatan - Moderator - An. Joko Eko S., S.E. - Kegiatan Sosialisasi Manajemen Stress</v>
          </cell>
          <cell r="Q608" t="str">
            <v>UP/GU/TU</v>
          </cell>
          <cell r="R608" t="str">
            <v>GU</v>
          </cell>
          <cell r="T608">
            <v>960000</v>
          </cell>
          <cell r="U608">
            <v>387681993</v>
          </cell>
        </row>
        <row r="609">
          <cell r="A609" t="str">
            <v>92PPh Pasal 21 ....</v>
          </cell>
          <cell r="B609">
            <v>583</v>
          </cell>
          <cell r="C609" t="str">
            <v>27-12-2017</v>
          </cell>
          <cell r="D609" t="str">
            <v>4.05</v>
          </cell>
          <cell r="E609" t="str">
            <v>12</v>
          </cell>
          <cell r="F609">
            <v>17</v>
          </cell>
          <cell r="G609" t="str">
            <v>61</v>
          </cell>
          <cell r="H609" t="str">
            <v xml:space="preserve">PPh Pasal 21 </v>
          </cell>
          <cell r="M609" t="str">
            <v>a</v>
          </cell>
          <cell r="N609" t="str">
            <v>17.61.PPh Pasal 21 ....</v>
          </cell>
          <cell r="O609" t="str">
            <v>PPh Pasal 21 ....</v>
          </cell>
          <cell r="P609" t="str">
            <v>Pajak - PPh Pasal 21 - Belanja Jasa Pendukung Pelaksana Kegiatan - Moderator - An. Joko Eko S., S.E. - Kegiatan Sosialisasi Manajemen Stress</v>
          </cell>
          <cell r="Q609" t="str">
            <v>UP/GU/TU</v>
          </cell>
          <cell r="R609" t="str">
            <v>GU</v>
          </cell>
          <cell r="S609">
            <v>48000</v>
          </cell>
          <cell r="U609">
            <v>387729993</v>
          </cell>
        </row>
        <row r="610">
          <cell r="A610" t="str">
            <v>93PPh Pasal 21 ....</v>
          </cell>
          <cell r="B610">
            <v>584</v>
          </cell>
          <cell r="C610" t="str">
            <v>27-12-2017</v>
          </cell>
          <cell r="D610" t="str">
            <v>4.05</v>
          </cell>
          <cell r="E610" t="str">
            <v>12</v>
          </cell>
          <cell r="F610">
            <v>17</v>
          </cell>
          <cell r="G610" t="str">
            <v>61</v>
          </cell>
          <cell r="H610" t="str">
            <v xml:space="preserve">PPh Pasal 21 </v>
          </cell>
          <cell r="M610" t="str">
            <v>a</v>
          </cell>
          <cell r="N610" t="str">
            <v>17.61.PPh Pasal 21 ....</v>
          </cell>
          <cell r="O610" t="str">
            <v>PPh Pasal 21 ....</v>
          </cell>
          <cell r="P610" t="str">
            <v>Pajak - PPh Pasal 21 - Belanja Jasa Pendukung Pelaksana Kegiatan - Moderator - An. Joko Eko S., S.E. - Kegiatan Sosialisasi Manajemen Stress</v>
          </cell>
          <cell r="Q610" t="str">
            <v>UP/GU/TU</v>
          </cell>
          <cell r="R610" t="str">
            <v>GU</v>
          </cell>
          <cell r="T610">
            <v>48000</v>
          </cell>
          <cell r="U610">
            <v>387681993</v>
          </cell>
        </row>
        <row r="611">
          <cell r="A611" t="str">
            <v>105.2.2.03.31</v>
          </cell>
          <cell r="B611">
            <v>585</v>
          </cell>
          <cell r="C611" t="str">
            <v>27-12-2017</v>
          </cell>
          <cell r="D611" t="str">
            <v>4.05</v>
          </cell>
          <cell r="E611" t="str">
            <v>12</v>
          </cell>
          <cell r="F611">
            <v>17</v>
          </cell>
          <cell r="G611" t="str">
            <v>61</v>
          </cell>
          <cell r="H611" t="str">
            <v>5</v>
          </cell>
          <cell r="I611" t="str">
            <v>2</v>
          </cell>
          <cell r="J611" t="str">
            <v>2</v>
          </cell>
          <cell r="K611" t="str">
            <v>03</v>
          </cell>
          <cell r="L611">
            <v>31</v>
          </cell>
          <cell r="N611" t="str">
            <v>17.61.5.2.2.03.31</v>
          </cell>
          <cell r="O611" t="str">
            <v>5.2.2.03.31</v>
          </cell>
          <cell r="P611" t="str">
            <v>Belanja Jasa Pendukung Pelaksana Kegiatan - Pembaca Do'a - Pembawa Acara, Pemimpin Lagu - Kegiatan Sosialisasi Manajemen Stress</v>
          </cell>
          <cell r="Q611" t="str">
            <v>UP/GU/TU</v>
          </cell>
          <cell r="R611" t="str">
            <v>GU</v>
          </cell>
          <cell r="T611">
            <v>450000</v>
          </cell>
          <cell r="U611">
            <v>387231993</v>
          </cell>
        </row>
        <row r="612">
          <cell r="A612" t="str">
            <v>94PPh Pasal 21 ....</v>
          </cell>
          <cell r="B612">
            <v>586</v>
          </cell>
          <cell r="C612" t="str">
            <v>27-12-2017</v>
          </cell>
          <cell r="D612" t="str">
            <v>4.05</v>
          </cell>
          <cell r="E612" t="str">
            <v>12</v>
          </cell>
          <cell r="F612">
            <v>17</v>
          </cell>
          <cell r="G612" t="str">
            <v>61</v>
          </cell>
          <cell r="H612" t="str">
            <v xml:space="preserve">PPh Pasal 21 </v>
          </cell>
          <cell r="M612" t="str">
            <v>a</v>
          </cell>
          <cell r="N612" t="str">
            <v>17.61.PPh Pasal 21 ....</v>
          </cell>
          <cell r="O612" t="str">
            <v>PPh Pasal 21 ....</v>
          </cell>
          <cell r="P612" t="str">
            <v>Pajak - PPh Pasal 21 - Belanja Jasa Pendukung Pelaksana Kegiatan - Pembaca Do'a - Pembawa Acara, Pemimpin Lagu - Kegiatan Sosialisasi Manajemen Stress</v>
          </cell>
          <cell r="Q612" t="str">
            <v>UP/GU/TU</v>
          </cell>
          <cell r="R612" t="str">
            <v>GU</v>
          </cell>
          <cell r="S612">
            <v>22500</v>
          </cell>
          <cell r="U612">
            <v>387254493</v>
          </cell>
        </row>
        <row r="613">
          <cell r="A613" t="str">
            <v>95PPh Pasal 21 ....</v>
          </cell>
          <cell r="B613">
            <v>587</v>
          </cell>
          <cell r="C613" t="str">
            <v>27-12-2017</v>
          </cell>
          <cell r="D613" t="str">
            <v>4.05</v>
          </cell>
          <cell r="E613" t="str">
            <v>12</v>
          </cell>
          <cell r="F613">
            <v>17</v>
          </cell>
          <cell r="G613" t="str">
            <v>61</v>
          </cell>
          <cell r="H613" t="str">
            <v xml:space="preserve">PPh Pasal 21 </v>
          </cell>
          <cell r="M613" t="str">
            <v>a</v>
          </cell>
          <cell r="N613" t="str">
            <v>17.61.PPh Pasal 21 ....</v>
          </cell>
          <cell r="O613" t="str">
            <v>PPh Pasal 21 ....</v>
          </cell>
          <cell r="P613" t="str">
            <v>Pajak - PPh Pasal 21 - Belanja Jasa Pendukung Pelaksana Kegiatan - Pembaca Do'a - Pembawa Acara, Pemimpin Lagu - Kegiatan Sosialisasi Manajemen Stress</v>
          </cell>
          <cell r="Q613" t="str">
            <v>UP/GU/TU</v>
          </cell>
          <cell r="R613" t="str">
            <v>GU</v>
          </cell>
          <cell r="T613">
            <v>22500</v>
          </cell>
          <cell r="U613">
            <v>387231993</v>
          </cell>
        </row>
        <row r="614">
          <cell r="A614" t="str">
            <v>145.2.2.06.01</v>
          </cell>
          <cell r="B614">
            <v>588</v>
          </cell>
          <cell r="C614" t="str">
            <v>27-12-2017</v>
          </cell>
          <cell r="D614" t="str">
            <v>4.05</v>
          </cell>
          <cell r="E614" t="str">
            <v>12</v>
          </cell>
          <cell r="F614">
            <v>17</v>
          </cell>
          <cell r="G614" t="str">
            <v>61</v>
          </cell>
          <cell r="H614" t="str">
            <v>5</v>
          </cell>
          <cell r="I614" t="str">
            <v>2</v>
          </cell>
          <cell r="J614" t="str">
            <v>2</v>
          </cell>
          <cell r="K614" t="str">
            <v>06</v>
          </cell>
          <cell r="L614" t="str">
            <v>01</v>
          </cell>
          <cell r="N614" t="str">
            <v>17.61.5.2.2.06.01</v>
          </cell>
          <cell r="O614" t="str">
            <v>5.2.2.06.01</v>
          </cell>
          <cell r="P614" t="str">
            <v>Belanja Cetak - Materi Sosialisasi - Kegiatan Sosialisasi Manajemen Stress</v>
          </cell>
          <cell r="Q614" t="str">
            <v>UP/GU/TU</v>
          </cell>
          <cell r="R614" t="str">
            <v>GU</v>
          </cell>
          <cell r="T614">
            <v>7500000</v>
          </cell>
          <cell r="U614">
            <v>379731993</v>
          </cell>
        </row>
        <row r="615">
          <cell r="A615" t="str">
            <v>62PPN DN ....</v>
          </cell>
          <cell r="B615">
            <v>589</v>
          </cell>
          <cell r="C615" t="str">
            <v>27-12-2017</v>
          </cell>
          <cell r="D615" t="str">
            <v>4.05</v>
          </cell>
          <cell r="E615" t="str">
            <v>12</v>
          </cell>
          <cell r="F615">
            <v>17</v>
          </cell>
          <cell r="G615" t="str">
            <v>61</v>
          </cell>
          <cell r="H615" t="str">
            <v xml:space="preserve">PPN DN </v>
          </cell>
          <cell r="M615" t="str">
            <v>a</v>
          </cell>
          <cell r="N615" t="str">
            <v>17.61.PPN DN ....</v>
          </cell>
          <cell r="O615" t="str">
            <v>PPN DN ....</v>
          </cell>
          <cell r="P615" t="str">
            <v>Pajak - PPN DN - Belanja Cetak - Materi Sosialisasi - Kegiatan Sosialisasi Manajemen Stress</v>
          </cell>
          <cell r="Q615" t="str">
            <v>UP/GU/TU</v>
          </cell>
          <cell r="R615" t="str">
            <v>GU</v>
          </cell>
          <cell r="S615">
            <v>681818</v>
          </cell>
          <cell r="U615">
            <v>380413811</v>
          </cell>
        </row>
        <row r="616">
          <cell r="A616" t="str">
            <v>65PPh Pasal 23....</v>
          </cell>
          <cell r="B616">
            <v>590</v>
          </cell>
          <cell r="C616" t="str">
            <v>27-12-2017</v>
          </cell>
          <cell r="D616" t="str">
            <v>4.05</v>
          </cell>
          <cell r="E616" t="str">
            <v>12</v>
          </cell>
          <cell r="F616">
            <v>17</v>
          </cell>
          <cell r="G616" t="str">
            <v>61</v>
          </cell>
          <cell r="H616" t="str">
            <v>PPh Pasal 23</v>
          </cell>
          <cell r="M616" t="str">
            <v>a</v>
          </cell>
          <cell r="N616" t="str">
            <v>17.61.PPh Pasal 23....</v>
          </cell>
          <cell r="O616" t="str">
            <v>PPh Pasal 23....</v>
          </cell>
          <cell r="P616" t="str">
            <v>Pajak - PPh Pasal 23 - Belanja Cetak - Materi Sosialisasi - Kegiatan Sosialisasi Manajemen Stress</v>
          </cell>
          <cell r="Q616" t="str">
            <v>UP/GU/TU</v>
          </cell>
          <cell r="R616" t="str">
            <v>GU</v>
          </cell>
          <cell r="S616">
            <v>136364</v>
          </cell>
          <cell r="U616">
            <v>380550175</v>
          </cell>
        </row>
        <row r="617">
          <cell r="A617" t="str">
            <v>63PPN DN ....</v>
          </cell>
          <cell r="B617">
            <v>591</v>
          </cell>
          <cell r="C617" t="str">
            <v>27-12-2017</v>
          </cell>
          <cell r="D617" t="str">
            <v>4.05</v>
          </cell>
          <cell r="E617" t="str">
            <v>12</v>
          </cell>
          <cell r="F617">
            <v>17</v>
          </cell>
          <cell r="G617" t="str">
            <v>61</v>
          </cell>
          <cell r="H617" t="str">
            <v xml:space="preserve">PPN DN </v>
          </cell>
          <cell r="M617" t="str">
            <v>a</v>
          </cell>
          <cell r="N617" t="str">
            <v>17.61.PPN DN ....</v>
          </cell>
          <cell r="O617" t="str">
            <v>PPN DN ....</v>
          </cell>
          <cell r="P617" t="str">
            <v>Pajak - PPN DN - Belanja Cetak - Materi Sosialisasi - Kegiatan Sosialisasi Manajemen Stress</v>
          </cell>
          <cell r="Q617" t="str">
            <v>UP/GU/TU</v>
          </cell>
          <cell r="R617" t="str">
            <v>GU</v>
          </cell>
          <cell r="T617">
            <v>681818</v>
          </cell>
          <cell r="U617">
            <v>379868357</v>
          </cell>
        </row>
        <row r="618">
          <cell r="A618" t="str">
            <v>66PPh Pasal 23....</v>
          </cell>
          <cell r="B618">
            <v>592</v>
          </cell>
          <cell r="C618" t="str">
            <v>27-12-2017</v>
          </cell>
          <cell r="D618" t="str">
            <v>4.05</v>
          </cell>
          <cell r="E618" t="str">
            <v>12</v>
          </cell>
          <cell r="F618">
            <v>17</v>
          </cell>
          <cell r="G618" t="str">
            <v>61</v>
          </cell>
          <cell r="H618" t="str">
            <v>PPh Pasal 23</v>
          </cell>
          <cell r="M618" t="str">
            <v>a</v>
          </cell>
          <cell r="N618" t="str">
            <v>17.61.PPh Pasal 23....</v>
          </cell>
          <cell r="O618" t="str">
            <v>PPh Pasal 23....</v>
          </cell>
          <cell r="P618" t="str">
            <v>Pajak - PPh Pasal 23 - Belanja Cetak - Materi Sosialisasi - Kegiatan Sosialisasi Manajemen Stress</v>
          </cell>
          <cell r="Q618" t="str">
            <v>UP/GU/TU</v>
          </cell>
          <cell r="R618" t="str">
            <v>GU</v>
          </cell>
          <cell r="T618">
            <v>136364</v>
          </cell>
          <cell r="U618">
            <v>379731993</v>
          </cell>
        </row>
        <row r="619">
          <cell r="A619" t="str">
            <v>125.2.2.06.02</v>
          </cell>
          <cell r="B619">
            <v>593</v>
          </cell>
          <cell r="C619" t="str">
            <v>27-12-2017</v>
          </cell>
          <cell r="D619" t="str">
            <v>4.05</v>
          </cell>
          <cell r="E619" t="str">
            <v>12</v>
          </cell>
          <cell r="F619">
            <v>17</v>
          </cell>
          <cell r="G619" t="str">
            <v>61</v>
          </cell>
          <cell r="H619" t="str">
            <v>5</v>
          </cell>
          <cell r="I619" t="str">
            <v>2</v>
          </cell>
          <cell r="J619" t="str">
            <v>2</v>
          </cell>
          <cell r="K619" t="str">
            <v>06</v>
          </cell>
          <cell r="L619" t="str">
            <v>02</v>
          </cell>
          <cell r="N619" t="str">
            <v>17.61.5.2.2.06.02</v>
          </cell>
          <cell r="O619" t="str">
            <v>5.2.2.06.02</v>
          </cell>
          <cell r="P619" t="str">
            <v>Belanja Penggandaan - Foto Copy - Kegiatan Sosialisasi Manajemen Stress</v>
          </cell>
          <cell r="Q619" t="str">
            <v>UP/GU/TU</v>
          </cell>
          <cell r="R619" t="str">
            <v>GU</v>
          </cell>
          <cell r="T619">
            <v>900000</v>
          </cell>
          <cell r="U619">
            <v>378831993</v>
          </cell>
        </row>
        <row r="620">
          <cell r="A620" t="str">
            <v>65.2.2.11.02</v>
          </cell>
          <cell r="B620">
            <v>594</v>
          </cell>
          <cell r="C620" t="str">
            <v>27-12-2017</v>
          </cell>
          <cell r="D620" t="str">
            <v>4.05</v>
          </cell>
          <cell r="E620" t="str">
            <v>12</v>
          </cell>
          <cell r="F620">
            <v>17</v>
          </cell>
          <cell r="G620" t="str">
            <v>61</v>
          </cell>
          <cell r="H620" t="str">
            <v>5</v>
          </cell>
          <cell r="I620" t="str">
            <v>2</v>
          </cell>
          <cell r="J620" t="str">
            <v>2</v>
          </cell>
          <cell r="K620">
            <v>11</v>
          </cell>
          <cell r="L620" t="str">
            <v>02</v>
          </cell>
          <cell r="N620" t="str">
            <v>17.61.5.2.2.11.02</v>
          </cell>
          <cell r="O620" t="str">
            <v>5.2.2.11.02</v>
          </cell>
          <cell r="P620" t="str">
            <v>Belanja Makanan dan Minuman  Rapat - Kegiatan Sosialisasi Manajemen Stress</v>
          </cell>
          <cell r="Q620" t="str">
            <v>UP/GU/TU</v>
          </cell>
          <cell r="R620" t="str">
            <v>GU</v>
          </cell>
          <cell r="T620">
            <v>1092500</v>
          </cell>
          <cell r="U620">
            <v>377739493</v>
          </cell>
        </row>
        <row r="621">
          <cell r="A621" t="str">
            <v>67PPh Pasal 23....</v>
          </cell>
          <cell r="B621">
            <v>595</v>
          </cell>
          <cell r="C621" t="str">
            <v>27-12-2017</v>
          </cell>
          <cell r="D621" t="str">
            <v>4.05</v>
          </cell>
          <cell r="E621" t="str">
            <v>12</v>
          </cell>
          <cell r="F621">
            <v>17</v>
          </cell>
          <cell r="G621" t="str">
            <v>61</v>
          </cell>
          <cell r="H621" t="str">
            <v>PPh Pasal 23</v>
          </cell>
          <cell r="M621" t="str">
            <v>a</v>
          </cell>
          <cell r="N621" t="str">
            <v>17.61.PPh Pasal 23....</v>
          </cell>
          <cell r="O621" t="str">
            <v>PPh Pasal 23....</v>
          </cell>
          <cell r="P621" t="str">
            <v>Pajak - PPh Pasal 23 - Belanja Makanan dan Minuman  Rapat - Kegiatan Sosialisasi Manajemen Stress</v>
          </cell>
          <cell r="Q621" t="str">
            <v>UP/GU/TU</v>
          </cell>
          <cell r="R621" t="str">
            <v>GU</v>
          </cell>
          <cell r="S621">
            <v>21850</v>
          </cell>
          <cell r="U621">
            <v>377761343</v>
          </cell>
        </row>
        <row r="622">
          <cell r="A622" t="str">
            <v>68PPh Pasal 23....</v>
          </cell>
          <cell r="B622">
            <v>596</v>
          </cell>
          <cell r="C622" t="str">
            <v>27-12-2017</v>
          </cell>
          <cell r="D622" t="str">
            <v>4.05</v>
          </cell>
          <cell r="E622" t="str">
            <v>12</v>
          </cell>
          <cell r="F622">
            <v>17</v>
          </cell>
          <cell r="G622" t="str">
            <v>61</v>
          </cell>
          <cell r="H622" t="str">
            <v>PPh Pasal 23</v>
          </cell>
          <cell r="M622" t="str">
            <v>a</v>
          </cell>
          <cell r="N622" t="str">
            <v>17.61.PPh Pasal 23....</v>
          </cell>
          <cell r="O622" t="str">
            <v>PPh Pasal 23....</v>
          </cell>
          <cell r="P622" t="str">
            <v>Pajak - PPh Pasal 23 - Belanja Makanan dan Minuman  Rapat - Kegiatan Sosialisasi Manajemen Stress</v>
          </cell>
          <cell r="Q622" t="str">
            <v>UP/GU/TU</v>
          </cell>
          <cell r="R622" t="str">
            <v>GU</v>
          </cell>
          <cell r="T622">
            <v>21850</v>
          </cell>
          <cell r="U622">
            <v>377739493</v>
          </cell>
        </row>
        <row r="623">
          <cell r="A623" t="str">
            <v>75.2.2.11.02</v>
          </cell>
          <cell r="B623">
            <v>597</v>
          </cell>
          <cell r="C623" t="str">
            <v>27-12-2017</v>
          </cell>
          <cell r="D623" t="str">
            <v>4.05</v>
          </cell>
          <cell r="E623" t="str">
            <v>12</v>
          </cell>
          <cell r="F623">
            <v>17</v>
          </cell>
          <cell r="G623" t="str">
            <v>61</v>
          </cell>
          <cell r="H623" t="str">
            <v>5</v>
          </cell>
          <cell r="I623" t="str">
            <v>2</v>
          </cell>
          <cell r="J623" t="str">
            <v>2</v>
          </cell>
          <cell r="K623">
            <v>11</v>
          </cell>
          <cell r="L623" t="str">
            <v>02</v>
          </cell>
          <cell r="N623" t="str">
            <v>17.61.5.2.2.11.02</v>
          </cell>
          <cell r="O623" t="str">
            <v>5.2.2.11.02</v>
          </cell>
          <cell r="P623" t="str">
            <v>Belanja Makanan dan Minuman  Rapat - Kegiatan Sosialisasi Manajemen Stress</v>
          </cell>
          <cell r="Q623" t="str">
            <v>UP/GU/TU</v>
          </cell>
          <cell r="R623" t="str">
            <v>GU</v>
          </cell>
          <cell r="T623">
            <v>882500</v>
          </cell>
          <cell r="U623">
            <v>376856993</v>
          </cell>
        </row>
        <row r="624">
          <cell r="A624" t="str">
            <v>69PPh Pasal 23....</v>
          </cell>
          <cell r="B624">
            <v>598</v>
          </cell>
          <cell r="C624" t="str">
            <v>27-12-2017</v>
          </cell>
          <cell r="D624" t="str">
            <v>4.05</v>
          </cell>
          <cell r="E624" t="str">
            <v>12</v>
          </cell>
          <cell r="F624">
            <v>17</v>
          </cell>
          <cell r="G624" t="str">
            <v>61</v>
          </cell>
          <cell r="H624" t="str">
            <v>PPh Pasal 23</v>
          </cell>
          <cell r="M624" t="str">
            <v>a</v>
          </cell>
          <cell r="N624" t="str">
            <v>17.61.PPh Pasal 23....</v>
          </cell>
          <cell r="O624" t="str">
            <v>PPh Pasal 23....</v>
          </cell>
          <cell r="P624" t="str">
            <v>Pajak - PPh Pasal 23 - Belanja Makanan dan Minuman  Rapat - Kegiatan Sosialisasi Manajemen Stress</v>
          </cell>
          <cell r="Q624" t="str">
            <v>UP/GU/TU</v>
          </cell>
          <cell r="R624" t="str">
            <v>GU</v>
          </cell>
          <cell r="S624">
            <v>17600</v>
          </cell>
          <cell r="U624">
            <v>376874593</v>
          </cell>
        </row>
        <row r="625">
          <cell r="A625" t="str">
            <v>70PPh Pasal 23....</v>
          </cell>
          <cell r="B625">
            <v>599</v>
          </cell>
          <cell r="C625" t="str">
            <v>27-12-2017</v>
          </cell>
          <cell r="D625" t="str">
            <v>4.05</v>
          </cell>
          <cell r="E625" t="str">
            <v>12</v>
          </cell>
          <cell r="F625">
            <v>17</v>
          </cell>
          <cell r="G625" t="str">
            <v>61</v>
          </cell>
          <cell r="H625" t="str">
            <v>PPh Pasal 23</v>
          </cell>
          <cell r="M625" t="str">
            <v>a</v>
          </cell>
          <cell r="N625" t="str">
            <v>17.61.PPh Pasal 23....</v>
          </cell>
          <cell r="O625" t="str">
            <v>PPh Pasal 23....</v>
          </cell>
          <cell r="P625" t="str">
            <v>Pajak - PPh Pasal 23 - Belanja Makanan dan Minuman  Rapat - Kegiatan Sosialisasi Manajemen Stress</v>
          </cell>
          <cell r="Q625" t="str">
            <v>UP/GU/TU</v>
          </cell>
          <cell r="R625" t="str">
            <v>GU</v>
          </cell>
          <cell r="T625">
            <v>17600</v>
          </cell>
          <cell r="U625">
            <v>376856993</v>
          </cell>
        </row>
        <row r="626">
          <cell r="A626" t="str">
            <v>125.2.2.15.01</v>
          </cell>
          <cell r="B626">
            <v>600</v>
          </cell>
          <cell r="C626" t="str">
            <v>27-12-2017</v>
          </cell>
          <cell r="D626" t="str">
            <v>4.05</v>
          </cell>
          <cell r="E626" t="str">
            <v>12</v>
          </cell>
          <cell r="F626">
            <v>17</v>
          </cell>
          <cell r="G626" t="str">
            <v>61</v>
          </cell>
          <cell r="H626" t="str">
            <v>5</v>
          </cell>
          <cell r="I626" t="str">
            <v>2</v>
          </cell>
          <cell r="J626" t="str">
            <v>2</v>
          </cell>
          <cell r="K626">
            <v>15</v>
          </cell>
          <cell r="L626" t="str">
            <v>01</v>
          </cell>
          <cell r="N626" t="str">
            <v>17.61.5.2.2.15.01</v>
          </cell>
          <cell r="O626" t="str">
            <v>5.2.2.15.01</v>
          </cell>
          <cell r="P626" t="str">
            <v>Belanja Perjalanan Dinas Dalam Daerah -  An. Alek Destrio, S.Ip. Dkk dalam rangka Koordinasi dan Konsultasi Persiapan Pelaksanaan Kegiatan Pendidikan Manajemen Stres  ke Biro Psikologi Polda Lampung - Tanggal 26 September 2017 - Kegiatan Sosialisasi Manaj</v>
          </cell>
          <cell r="Q626" t="str">
            <v>UP/GU/TU</v>
          </cell>
          <cell r="R626" t="str">
            <v>GU</v>
          </cell>
          <cell r="T626">
            <v>750000</v>
          </cell>
          <cell r="U626">
            <v>376106993</v>
          </cell>
        </row>
        <row r="627">
          <cell r="A627" t="str">
            <v>135.2.2.15.01</v>
          </cell>
          <cell r="B627">
            <v>601</v>
          </cell>
          <cell r="C627" t="str">
            <v>27-12-2017</v>
          </cell>
          <cell r="D627" t="str">
            <v>4.05</v>
          </cell>
          <cell r="E627" t="str">
            <v>12</v>
          </cell>
          <cell r="F627">
            <v>17</v>
          </cell>
          <cell r="G627" t="str">
            <v>61</v>
          </cell>
          <cell r="H627" t="str">
            <v>5</v>
          </cell>
          <cell r="I627" t="str">
            <v>2</v>
          </cell>
          <cell r="J627" t="str">
            <v>2</v>
          </cell>
          <cell r="K627">
            <v>15</v>
          </cell>
          <cell r="L627" t="str">
            <v>01</v>
          </cell>
          <cell r="N627" t="str">
            <v>17.61.5.2.2.15.01</v>
          </cell>
          <cell r="O627" t="str">
            <v>5.2.2.15.01</v>
          </cell>
          <cell r="P627" t="str">
            <v xml:space="preserve">Belanja Perjalanan Dinas Dalam Daerah - An. Alek Destrio, S.IP. Dkk dalam rangka Koordinasi dan Konsultasi Persiapan Pelaksanaan Kegiatan Pelatihan Manajemen Stress ke Biro Psikologi Polda Lampung - Tanggal 26 Oktober 2017  Kegiatan Sosialisasi Manajemen </v>
          </cell>
          <cell r="Q627" t="str">
            <v>UP/GU/TU</v>
          </cell>
          <cell r="R627" t="str">
            <v>GU</v>
          </cell>
          <cell r="T627">
            <v>750000</v>
          </cell>
          <cell r="U627">
            <v>375356993</v>
          </cell>
        </row>
        <row r="628">
          <cell r="A628" t="str">
            <v>145.2.2.15.01</v>
          </cell>
          <cell r="B628">
            <v>602</v>
          </cell>
          <cell r="C628" t="str">
            <v>27-12-2017</v>
          </cell>
          <cell r="D628" t="str">
            <v>4.05</v>
          </cell>
          <cell r="E628" t="str">
            <v>12</v>
          </cell>
          <cell r="F628">
            <v>17</v>
          </cell>
          <cell r="G628" t="str">
            <v>61</v>
          </cell>
          <cell r="H628" t="str">
            <v>5</v>
          </cell>
          <cell r="I628" t="str">
            <v>2</v>
          </cell>
          <cell r="J628" t="str">
            <v>2</v>
          </cell>
          <cell r="K628">
            <v>15</v>
          </cell>
          <cell r="L628" t="str">
            <v>01</v>
          </cell>
          <cell r="N628" t="str">
            <v>17.61.5.2.2.15.01</v>
          </cell>
          <cell r="O628" t="str">
            <v>5.2.2.15.01</v>
          </cell>
          <cell r="P628" t="str">
            <v>Belanja Perjalanan Dinas Dalam Daerah - An. Alek Destrio, S.IP. Dkk dalam rangka Koordinasi dan Konsultasi Persiapan Pelaksanaan Kegiatan Pelatihan Manajemen Stress ke Biro Psikologi Polda Lampung - Tanggal 06 November  2017  Kegiatan Sosialisasi Manajeme</v>
          </cell>
          <cell r="Q628" t="str">
            <v>UP/GU/TU</v>
          </cell>
          <cell r="R628" t="str">
            <v>GU</v>
          </cell>
          <cell r="T628">
            <v>750000</v>
          </cell>
          <cell r="U628">
            <v>374606993</v>
          </cell>
        </row>
        <row r="629">
          <cell r="A629" t="str">
            <v>95.2.2.25.04</v>
          </cell>
          <cell r="B629">
            <v>603</v>
          </cell>
          <cell r="C629" t="str">
            <v>27-12-2017</v>
          </cell>
          <cell r="D629" t="str">
            <v>4.05</v>
          </cell>
          <cell r="E629" t="str">
            <v>12</v>
          </cell>
          <cell r="F629">
            <v>17</v>
          </cell>
          <cell r="G629" t="str">
            <v>61</v>
          </cell>
          <cell r="H629" t="str">
            <v>5</v>
          </cell>
          <cell r="I629" t="str">
            <v>2</v>
          </cell>
          <cell r="J629" t="str">
            <v>2</v>
          </cell>
          <cell r="K629">
            <v>25</v>
          </cell>
          <cell r="L629" t="str">
            <v>04</v>
          </cell>
          <cell r="N629" t="str">
            <v>17.61.5.2.2.25.04</v>
          </cell>
          <cell r="O629" t="str">
            <v>5.2.2.25.04</v>
          </cell>
          <cell r="P629" t="str">
            <v>Biaya Transport Pelaksana Kegiatan  - Transpot PP Narasumber - An. AKABP. Isti Rahayu, S.Pd., S.Psi. M.Psi., Kabag Psi Ro SDM Polda Lampung dkk Kegiatan Sosialisasi Manajemen Stress</v>
          </cell>
          <cell r="Q629" t="str">
            <v>UP/GU/TU</v>
          </cell>
          <cell r="R629" t="str">
            <v>GU</v>
          </cell>
          <cell r="T629">
            <v>2400000</v>
          </cell>
          <cell r="U629">
            <v>372206993</v>
          </cell>
        </row>
        <row r="630">
          <cell r="A630" t="str">
            <v>105.2.2.25.04</v>
          </cell>
          <cell r="B630">
            <v>604</v>
          </cell>
          <cell r="C630" t="str">
            <v>27-12-2017</v>
          </cell>
          <cell r="D630" t="str">
            <v>4.05</v>
          </cell>
          <cell r="E630" t="str">
            <v>12</v>
          </cell>
          <cell r="F630">
            <v>17</v>
          </cell>
          <cell r="G630" t="str">
            <v>61</v>
          </cell>
          <cell r="H630" t="str">
            <v>5</v>
          </cell>
          <cell r="I630" t="str">
            <v>2</v>
          </cell>
          <cell r="J630" t="str">
            <v>2</v>
          </cell>
          <cell r="K630">
            <v>25</v>
          </cell>
          <cell r="L630" t="str">
            <v>04</v>
          </cell>
          <cell r="N630" t="str">
            <v>17.61.5.2.2.25.04</v>
          </cell>
          <cell r="O630" t="str">
            <v>5.2.2.25.04</v>
          </cell>
          <cell r="P630" t="str">
            <v>Biaya Transport Pelaksana Kegiatan  - Peserta - Kegiatan Sosialisasi Manajemen Stress</v>
          </cell>
          <cell r="Q630" t="str">
            <v>UP/GU/TU</v>
          </cell>
          <cell r="R630" t="str">
            <v>GU</v>
          </cell>
          <cell r="T630">
            <v>6000000</v>
          </cell>
          <cell r="U630">
            <v>366206993</v>
          </cell>
        </row>
        <row r="631">
          <cell r="A631" t="str">
            <v>13Panjar....</v>
          </cell>
          <cell r="B631">
            <v>605</v>
          </cell>
          <cell r="C631" t="str">
            <v>27-12-2017</v>
          </cell>
          <cell r="D631" t="str">
            <v>4.05</v>
          </cell>
          <cell r="E631" t="str">
            <v>12</v>
          </cell>
          <cell r="F631">
            <v>17</v>
          </cell>
          <cell r="G631" t="str">
            <v>52</v>
          </cell>
          <cell r="H631" t="str">
            <v>Panjar</v>
          </cell>
          <cell r="M631" t="str">
            <v>p</v>
          </cell>
          <cell r="N631" t="str">
            <v>17.52.Panjar....</v>
          </cell>
          <cell r="O631" t="str">
            <v>Panjar....</v>
          </cell>
          <cell r="P631" t="str">
            <v>Panjar - Kegiatan Seleksi Terbuka Pengisian Jab. Pim. Tinggi</v>
          </cell>
          <cell r="Q631" t="str">
            <v>UP/GU/TU</v>
          </cell>
          <cell r="R631" t="str">
            <v>GU</v>
          </cell>
          <cell r="S631">
            <v>6671779</v>
          </cell>
          <cell r="U631">
            <v>372878772</v>
          </cell>
        </row>
        <row r="632">
          <cell r="A632" t="str">
            <v>185.2.1.03.01</v>
          </cell>
          <cell r="B632">
            <v>606</v>
          </cell>
          <cell r="C632" t="str">
            <v>27-12-2017</v>
          </cell>
          <cell r="D632" t="str">
            <v>4.05</v>
          </cell>
          <cell r="E632" t="str">
            <v>12</v>
          </cell>
          <cell r="F632">
            <v>17</v>
          </cell>
          <cell r="G632" t="str">
            <v>52</v>
          </cell>
          <cell r="H632" t="str">
            <v>5</v>
          </cell>
          <cell r="I632" t="str">
            <v>2</v>
          </cell>
          <cell r="J632" t="str">
            <v>1</v>
          </cell>
          <cell r="K632" t="str">
            <v>03</v>
          </cell>
          <cell r="L632" t="str">
            <v>01</v>
          </cell>
          <cell r="N632" t="str">
            <v>17.52.5.2.1.03.01</v>
          </cell>
          <cell r="O632" t="str">
            <v>5.2.1.03.01</v>
          </cell>
          <cell r="P632" t="str">
            <v>Uang Lembur PNS - An. Alek Destrio, S.IP. Dkk dalam rangka Rekapitulasi dan Penyiapan Laporan Akhir Panitia Seleksi dalam rangka Seleksi Terbuka  JPT Staf Ahli Bidang II dan Kepala BKPSDM - Tanggal 17 s/d 19 Desember 2017 - Kegiatan Seleksi Terbuka Pengis</v>
          </cell>
          <cell r="Q632" t="str">
            <v>UP/GU/TU</v>
          </cell>
          <cell r="R632" t="str">
            <v>GU</v>
          </cell>
          <cell r="T632">
            <v>1674000</v>
          </cell>
          <cell r="U632">
            <v>371204772</v>
          </cell>
        </row>
        <row r="633">
          <cell r="A633" t="str">
            <v>96PPh Pasal 21 ....</v>
          </cell>
          <cell r="B633">
            <v>607</v>
          </cell>
          <cell r="C633" t="str">
            <v>27-12-2017</v>
          </cell>
          <cell r="D633" t="str">
            <v>4.05</v>
          </cell>
          <cell r="E633" t="str">
            <v>12</v>
          </cell>
          <cell r="F633">
            <v>17</v>
          </cell>
          <cell r="G633" t="str">
            <v>52</v>
          </cell>
          <cell r="H633" t="str">
            <v xml:space="preserve">PPh Pasal 21 </v>
          </cell>
          <cell r="M633" t="str">
            <v>a</v>
          </cell>
          <cell r="N633" t="str">
            <v>17.52.PPh Pasal 21 ....</v>
          </cell>
          <cell r="O633" t="str">
            <v>PPh Pasal 21 ....</v>
          </cell>
          <cell r="P633" t="str">
            <v>Pajak - PPh Pasal 21 - Uang Lembur PNS - An. Alek Destrio, S.IP. Dkk dalam rangka Rekapitulasi dan Penyiapan Laporan Akhir Panitia Seleksi dalam rangka Seleksi Terbuka  JPT Staf Ahli Bidang II dan Kepala BKPSDM - Tanggal 17 s/d 19 Desember 2017 - Kegiatan</v>
          </cell>
          <cell r="Q633" t="str">
            <v>UP/GU/TU</v>
          </cell>
          <cell r="R633" t="str">
            <v>GU</v>
          </cell>
          <cell r="S633">
            <v>50400</v>
          </cell>
          <cell r="U633">
            <v>371255172</v>
          </cell>
        </row>
        <row r="634">
          <cell r="A634" t="str">
            <v>97PPh Pasal 21 ....</v>
          </cell>
          <cell r="B634">
            <v>608</v>
          </cell>
          <cell r="C634" t="str">
            <v>27-12-2017</v>
          </cell>
          <cell r="D634" t="str">
            <v>4.05</v>
          </cell>
          <cell r="E634" t="str">
            <v>12</v>
          </cell>
          <cell r="F634">
            <v>17</v>
          </cell>
          <cell r="G634" t="str">
            <v>52</v>
          </cell>
          <cell r="H634" t="str">
            <v xml:space="preserve">PPh Pasal 21 </v>
          </cell>
          <cell r="M634" t="str">
            <v>a</v>
          </cell>
          <cell r="N634" t="str">
            <v>17.52.PPh Pasal 21 ....</v>
          </cell>
          <cell r="O634" t="str">
            <v>PPh Pasal 21 ....</v>
          </cell>
          <cell r="P634" t="str">
            <v>Pajak - PPh Pasal 21 - Uang Lembur PNS - An. Alek Destrio, S.IP. Dkk dalam rangka Rekapitulasi dan Penyiapan Laporan Akhir Panitia Seleksi dalam rangka Seleksi Terbuka  JPT Staf Ahli Bidang II dan Kepala BKPSDM - Tanggal 17 s/d 19 Desember 2017 - Kegiatan</v>
          </cell>
          <cell r="Q634" t="str">
            <v>UP/GU/TU</v>
          </cell>
          <cell r="R634" t="str">
            <v>GU</v>
          </cell>
          <cell r="T634">
            <v>50400</v>
          </cell>
          <cell r="U634">
            <v>371204772</v>
          </cell>
        </row>
        <row r="635">
          <cell r="A635" t="str">
            <v>35.2.2.20.04</v>
          </cell>
          <cell r="B635">
            <v>609</v>
          </cell>
          <cell r="C635" t="str">
            <v>27-12-2017</v>
          </cell>
          <cell r="D635" t="str">
            <v>4.05</v>
          </cell>
          <cell r="E635" t="str">
            <v>12</v>
          </cell>
          <cell r="F635" t="str">
            <v>02</v>
          </cell>
          <cell r="G635" t="str">
            <v>28</v>
          </cell>
          <cell r="H635" t="str">
            <v>5</v>
          </cell>
          <cell r="I635" t="str">
            <v>2</v>
          </cell>
          <cell r="J635" t="str">
            <v>2</v>
          </cell>
          <cell r="K635" t="str">
            <v>20</v>
          </cell>
          <cell r="L635" t="str">
            <v>04</v>
          </cell>
          <cell r="N635" t="str">
            <v>02.28.5.2.2.20.04</v>
          </cell>
          <cell r="O635" t="str">
            <v>5.2.2.20.04</v>
          </cell>
          <cell r="P635" t="str">
            <v>Belanja Pemeliharaan Peralatan dan Perlengkapan Kantor - Service Printer Canon IP 2770 - Bidang Pengembangan SDM - Kegiatan Pemeliharaan Rutin/Berkala Peralatan Gedung Kantor</v>
          </cell>
          <cell r="Q635" t="str">
            <v>UP/GU/TU</v>
          </cell>
          <cell r="R635" t="str">
            <v>GU</v>
          </cell>
          <cell r="T635">
            <v>500000</v>
          </cell>
          <cell r="U635">
            <v>370704772</v>
          </cell>
        </row>
        <row r="636">
          <cell r="A636" t="str">
            <v>71PPh Pasal 23....</v>
          </cell>
          <cell r="B636">
            <v>610</v>
          </cell>
          <cell r="C636" t="str">
            <v>27-12-2017</v>
          </cell>
          <cell r="D636" t="str">
            <v>4.05</v>
          </cell>
          <cell r="E636" t="str">
            <v>12</v>
          </cell>
          <cell r="F636" t="str">
            <v>02</v>
          </cell>
          <cell r="G636" t="str">
            <v>28</v>
          </cell>
          <cell r="H636" t="str">
            <v>PPh Pasal 23</v>
          </cell>
          <cell r="M636" t="str">
            <v>a</v>
          </cell>
          <cell r="N636" t="str">
            <v>02.28.PPh Pasal 23....</v>
          </cell>
          <cell r="O636" t="str">
            <v>PPh Pasal 23....</v>
          </cell>
          <cell r="P636" t="str">
            <v>Pajak - PPh Pasal 23 - Belanja Pemeliharaan Peralatan dan Perlengkapan Kantor - Service Printer Canon IP 2770 - Bidang Pengembangan SDM - Kegiatan Pemeliharaan Rutin/Berkala Peralatan Gedung Kantor</v>
          </cell>
          <cell r="Q636" t="str">
            <v>UP/GU/TU</v>
          </cell>
          <cell r="R636" t="str">
            <v>GU</v>
          </cell>
          <cell r="S636">
            <v>10000</v>
          </cell>
          <cell r="U636">
            <v>370714772</v>
          </cell>
        </row>
        <row r="637">
          <cell r="A637" t="str">
            <v>72PPh Pasal 23....</v>
          </cell>
          <cell r="B637">
            <v>611</v>
          </cell>
          <cell r="C637" t="str">
            <v>27-12-2017</v>
          </cell>
          <cell r="D637" t="str">
            <v>4.05</v>
          </cell>
          <cell r="E637" t="str">
            <v>12</v>
          </cell>
          <cell r="F637" t="str">
            <v>02</v>
          </cell>
          <cell r="G637" t="str">
            <v>28</v>
          </cell>
          <cell r="H637" t="str">
            <v>PPh Pasal 23</v>
          </cell>
          <cell r="M637" t="str">
            <v>a</v>
          </cell>
          <cell r="N637" t="str">
            <v>02.28.PPh Pasal 23....</v>
          </cell>
          <cell r="O637" t="str">
            <v>PPh Pasal 23....</v>
          </cell>
          <cell r="P637" t="str">
            <v>Pajak - PPh Pasal 23 - Belanja Pemeliharaan Peralatan dan Perlengkapan Kantor - Service Printer Canon IP 2770 - Bidang Pengembangan SDM - Kegiatan Pemeliharaan Rutin/Berkala Peralatan Gedung Kantor</v>
          </cell>
          <cell r="Q637" t="str">
            <v>UP/GU/TU</v>
          </cell>
          <cell r="R637" t="str">
            <v>GU</v>
          </cell>
          <cell r="T637">
            <v>10000</v>
          </cell>
          <cell r="U637">
            <v>370704772</v>
          </cell>
        </row>
        <row r="638">
          <cell r="A638" t="str">
            <v>45.2.2.20.04</v>
          </cell>
          <cell r="B638">
            <v>612</v>
          </cell>
          <cell r="C638" t="str">
            <v>27-12-2017</v>
          </cell>
          <cell r="D638" t="str">
            <v>4.05</v>
          </cell>
          <cell r="E638" t="str">
            <v>12</v>
          </cell>
          <cell r="F638" t="str">
            <v>02</v>
          </cell>
          <cell r="G638" t="str">
            <v>28</v>
          </cell>
          <cell r="H638" t="str">
            <v>5</v>
          </cell>
          <cell r="I638" t="str">
            <v>2</v>
          </cell>
          <cell r="J638" t="str">
            <v>2</v>
          </cell>
          <cell r="K638" t="str">
            <v>20</v>
          </cell>
          <cell r="L638" t="str">
            <v>04</v>
          </cell>
          <cell r="N638" t="str">
            <v>02.28.5.2.2.20.04</v>
          </cell>
          <cell r="O638" t="str">
            <v>5.2.2.20.04</v>
          </cell>
          <cell r="P638" t="str">
            <v>Belanja Pemeliharaan Peralatan dan Perlengkapan Kantor - Service Printer Canon IP 2770 dan Komputer - Bidang Pengembangan SDM - Kegiatan Pemeliharaan Rutin/Berkala Peralatan Gedung Kantor</v>
          </cell>
          <cell r="Q638" t="str">
            <v>UP/GU/TU</v>
          </cell>
          <cell r="R638" t="str">
            <v>GU</v>
          </cell>
          <cell r="T638">
            <v>525000</v>
          </cell>
          <cell r="U638">
            <v>370179772</v>
          </cell>
        </row>
        <row r="639">
          <cell r="A639" t="str">
            <v>73PPh Pasal 23....</v>
          </cell>
          <cell r="B639">
            <v>613</v>
          </cell>
          <cell r="C639" t="str">
            <v>27-12-2017</v>
          </cell>
          <cell r="D639" t="str">
            <v>4.05</v>
          </cell>
          <cell r="E639" t="str">
            <v>12</v>
          </cell>
          <cell r="F639" t="str">
            <v>02</v>
          </cell>
          <cell r="G639" t="str">
            <v>28</v>
          </cell>
          <cell r="H639" t="str">
            <v>PPh Pasal 23</v>
          </cell>
          <cell r="M639" t="str">
            <v>a</v>
          </cell>
          <cell r="N639" t="str">
            <v>02.28.PPh Pasal 23....</v>
          </cell>
          <cell r="O639" t="str">
            <v>PPh Pasal 23....</v>
          </cell>
          <cell r="P639" t="str">
            <v>Pajak - PPh Pasal 23 - Belanja Pemeliharaan Peralatan dan Perlengkapan Kantor - Service Printer Canon IP 2770 dan Komputer - Bidang Pengembangan SDM - Kegiatan Pemeliharaan Rutin/Berkala Peralatan Gedung Kantor</v>
          </cell>
          <cell r="Q639" t="str">
            <v>UP/GU/TU</v>
          </cell>
          <cell r="R639" t="str">
            <v>GU</v>
          </cell>
          <cell r="S639">
            <v>10500</v>
          </cell>
          <cell r="U639">
            <v>370190272</v>
          </cell>
        </row>
        <row r="640">
          <cell r="A640" t="str">
            <v>74PPh Pasal 23....</v>
          </cell>
          <cell r="B640">
            <v>614</v>
          </cell>
          <cell r="C640" t="str">
            <v>27-12-2017</v>
          </cell>
          <cell r="D640" t="str">
            <v>4.05</v>
          </cell>
          <cell r="E640" t="str">
            <v>12</v>
          </cell>
          <cell r="F640" t="str">
            <v>02</v>
          </cell>
          <cell r="G640" t="str">
            <v>28</v>
          </cell>
          <cell r="H640" t="str">
            <v>PPh Pasal 23</v>
          </cell>
          <cell r="M640" t="str">
            <v>a</v>
          </cell>
          <cell r="N640" t="str">
            <v>02.28.PPh Pasal 23....</v>
          </cell>
          <cell r="O640" t="str">
            <v>PPh Pasal 23....</v>
          </cell>
          <cell r="P640" t="str">
            <v>Pajak - PPh Pasal 23 - Belanja Pemeliharaan Peralatan dan Perlengkapan Kantor - Service Printer Canon IP 2770 dan Komputer - Bidang Pengembangan SDM - Kegiatan Pemeliharaan Rutin/Berkala Peralatan Gedung Kantor</v>
          </cell>
          <cell r="Q640" t="str">
            <v>UP/GU/TU</v>
          </cell>
          <cell r="R640" t="str">
            <v>GU</v>
          </cell>
          <cell r="T640">
            <v>10500</v>
          </cell>
          <cell r="U640">
            <v>370179772</v>
          </cell>
        </row>
        <row r="641">
          <cell r="A641" t="str">
            <v>14Panjar....</v>
          </cell>
          <cell r="B641">
            <v>615</v>
          </cell>
          <cell r="C641" t="str">
            <v>27-12-2017</v>
          </cell>
          <cell r="D641" t="str">
            <v>4.05</v>
          </cell>
          <cell r="E641" t="str">
            <v>12</v>
          </cell>
          <cell r="F641" t="str">
            <v>05</v>
          </cell>
          <cell r="G641" t="str">
            <v>01</v>
          </cell>
          <cell r="H641" t="str">
            <v>Panjar</v>
          </cell>
          <cell r="M641" t="str">
            <v>p</v>
          </cell>
          <cell r="N641" t="str">
            <v>05.01.Panjar....</v>
          </cell>
          <cell r="O641" t="str">
            <v>Panjar....</v>
          </cell>
          <cell r="P641" t="str">
            <v>Panjar - Kegiatan Pendidikan dan Pelatihan Formal</v>
          </cell>
          <cell r="Q641" t="str">
            <v>UP/GU/TU</v>
          </cell>
          <cell r="R641" t="str">
            <v>GU</v>
          </cell>
          <cell r="S641">
            <v>14324692</v>
          </cell>
          <cell r="U641">
            <v>384504464</v>
          </cell>
        </row>
        <row r="642">
          <cell r="A642" t="str">
            <v>195.2.1.01.03</v>
          </cell>
          <cell r="B642">
            <v>616</v>
          </cell>
          <cell r="C642" t="str">
            <v>27-12-2017</v>
          </cell>
          <cell r="D642" t="str">
            <v>4.05</v>
          </cell>
          <cell r="E642" t="str">
            <v>12</v>
          </cell>
          <cell r="F642" t="str">
            <v>05</v>
          </cell>
          <cell r="G642" t="str">
            <v>01</v>
          </cell>
          <cell r="H642" t="str">
            <v>5</v>
          </cell>
          <cell r="I642" t="str">
            <v>2</v>
          </cell>
          <cell r="J642">
            <v>1</v>
          </cell>
          <cell r="K642" t="str">
            <v>01</v>
          </cell>
          <cell r="L642" t="str">
            <v>03</v>
          </cell>
          <cell r="N642" t="str">
            <v>05.01.5.2.1.01.03</v>
          </cell>
          <cell r="O642" t="str">
            <v>5.2.1.01.03</v>
          </cell>
          <cell r="P642" t="str">
            <v>Honorarium Pelaksana Kegiatan - PPTK dan BPP - Bulan November s/d Desember 2017 - Kegiatan Pendidikan dan Pelatihan Formal</v>
          </cell>
          <cell r="Q642" t="str">
            <v>UP/GU/TU</v>
          </cell>
          <cell r="R642" t="str">
            <v>GU</v>
          </cell>
          <cell r="T642">
            <v>900000</v>
          </cell>
          <cell r="U642">
            <v>383604464</v>
          </cell>
        </row>
        <row r="643">
          <cell r="A643" t="str">
            <v>98PPh Pasal 21 ....</v>
          </cell>
          <cell r="B643">
            <v>617</v>
          </cell>
          <cell r="C643" t="str">
            <v>27-12-2017</v>
          </cell>
          <cell r="D643" t="str">
            <v>4.05</v>
          </cell>
          <cell r="E643" t="str">
            <v>12</v>
          </cell>
          <cell r="F643" t="str">
            <v>05</v>
          </cell>
          <cell r="G643" t="str">
            <v>01</v>
          </cell>
          <cell r="H643" t="str">
            <v xml:space="preserve">PPh Pasal 21 </v>
          </cell>
          <cell r="M643" t="str">
            <v>a</v>
          </cell>
          <cell r="N643" t="str">
            <v>05.01.PPh Pasal 21 ....</v>
          </cell>
          <cell r="O643" t="str">
            <v>PPh Pasal 21 ....</v>
          </cell>
          <cell r="P643" t="str">
            <v>Pajak - PPh Pasal 21 - Honorarium Pelaksana Kegiatan - PPTK dan BPP - Bulan November s/d Desember 2017 - Kegiatan Pendidikan dan Pelatihan Formal</v>
          </cell>
          <cell r="Q643" t="str">
            <v>UP/GU/TU</v>
          </cell>
          <cell r="R643" t="str">
            <v>GU</v>
          </cell>
          <cell r="S643">
            <v>45000</v>
          </cell>
          <cell r="U643">
            <v>383649464</v>
          </cell>
        </row>
        <row r="644">
          <cell r="A644" t="str">
            <v>99PPh Pasal 21 ....</v>
          </cell>
          <cell r="B644">
            <v>618</v>
          </cell>
          <cell r="C644" t="str">
            <v>27-12-2017</v>
          </cell>
          <cell r="D644" t="str">
            <v>4.05</v>
          </cell>
          <cell r="E644" t="str">
            <v>12</v>
          </cell>
          <cell r="F644" t="str">
            <v>05</v>
          </cell>
          <cell r="G644" t="str">
            <v>01</v>
          </cell>
          <cell r="H644" t="str">
            <v xml:space="preserve">PPh Pasal 21 </v>
          </cell>
          <cell r="M644" t="str">
            <v>a</v>
          </cell>
          <cell r="N644" t="str">
            <v>05.01.PPh Pasal 21 ....</v>
          </cell>
          <cell r="O644" t="str">
            <v>PPh Pasal 21 ....</v>
          </cell>
          <cell r="P644" t="str">
            <v>Pajak - PPh Pasal 21 - Honorarium Pelaksana Kegiatan - PPTK dan BPP - Bulan November s/d Desember 2017 - Kegiatan Pendidikan dan Pelatihan Formal</v>
          </cell>
          <cell r="Q644" t="str">
            <v>UP/GU/TU</v>
          </cell>
          <cell r="R644" t="str">
            <v>GU</v>
          </cell>
          <cell r="T644">
            <v>45000</v>
          </cell>
          <cell r="U644">
            <v>383604464</v>
          </cell>
        </row>
        <row r="645">
          <cell r="A645" t="str">
            <v>265.2.2.15.02</v>
          </cell>
          <cell r="B645">
            <v>619</v>
          </cell>
          <cell r="C645" t="str">
            <v>27-12-2017</v>
          </cell>
          <cell r="D645" t="str">
            <v>4.05</v>
          </cell>
          <cell r="E645" t="str">
            <v>12</v>
          </cell>
          <cell r="F645" t="str">
            <v>05</v>
          </cell>
          <cell r="G645" t="str">
            <v>01</v>
          </cell>
          <cell r="H645" t="str">
            <v>5</v>
          </cell>
          <cell r="I645" t="str">
            <v>2</v>
          </cell>
          <cell r="J645">
            <v>2</v>
          </cell>
          <cell r="K645">
            <v>15</v>
          </cell>
          <cell r="L645" t="str">
            <v>02</v>
          </cell>
          <cell r="N645" t="str">
            <v>05.01.5.2.2.15.02</v>
          </cell>
          <cell r="O645" t="str">
            <v>5.2.2.15.02</v>
          </cell>
          <cell r="P645" t="str">
            <v>Belanja Perjalanan Dinas Luar Daerah - An. Alek Destrio, S.IP. M.M. Dkk - dalam rangka Koordinasi dan Penjajakan Rencana Pengiriman Peserta Diklat Daasar bagi CPNS ke Badan Pendidikan dan Pelatihan Provinsi Jawa Timur - Tanggal 06 s/d 08 Desember 2017 - K</v>
          </cell>
          <cell r="Q645" t="str">
            <v>UP/GU/TU</v>
          </cell>
          <cell r="R645" t="str">
            <v>GU</v>
          </cell>
          <cell r="T645">
            <v>12623425</v>
          </cell>
          <cell r="U645">
            <v>370981039</v>
          </cell>
        </row>
        <row r="646">
          <cell r="A646" t="str">
            <v>75.2.2.17.01</v>
          </cell>
          <cell r="B646">
            <v>620</v>
          </cell>
          <cell r="C646" t="str">
            <v>27-12-2017</v>
          </cell>
          <cell r="D646" t="str">
            <v>4.05</v>
          </cell>
          <cell r="E646" t="str">
            <v>12</v>
          </cell>
          <cell r="F646" t="str">
            <v>05</v>
          </cell>
          <cell r="G646" t="str">
            <v>01</v>
          </cell>
          <cell r="H646" t="str">
            <v>5</v>
          </cell>
          <cell r="I646" t="str">
            <v>2</v>
          </cell>
          <cell r="J646">
            <v>2</v>
          </cell>
          <cell r="K646">
            <v>17</v>
          </cell>
          <cell r="L646" t="str">
            <v>01</v>
          </cell>
          <cell r="N646" t="str">
            <v>05.01.5.2.2.17.01</v>
          </cell>
          <cell r="O646" t="str">
            <v>5.2.2.17.01</v>
          </cell>
          <cell r="P646" t="str">
            <v>Belanja Kursus-Kursus Singkat / Pelatihan - Pre Departure Briefing - An. Ika Yuniarti, S.TP, MPP., M.Eng. - Tanggal 22 September 2017 - di Pusbindiklatren Bappenas Jakarrta - Kegiatan Pendidikan dan Pelatihan Formal</v>
          </cell>
          <cell r="Q646" t="str">
            <v>UP/GU/TU</v>
          </cell>
          <cell r="R646" t="str">
            <v>GU</v>
          </cell>
          <cell r="T646">
            <v>3250000</v>
          </cell>
          <cell r="U646">
            <v>367731039</v>
          </cell>
        </row>
        <row r="647">
          <cell r="A647" t="str">
            <v>85.2.2.17.01</v>
          </cell>
          <cell r="B647">
            <v>621</v>
          </cell>
          <cell r="C647" t="str">
            <v>27-12-2017</v>
          </cell>
          <cell r="D647" t="str">
            <v>4.05</v>
          </cell>
          <cell r="E647" t="str">
            <v>12</v>
          </cell>
          <cell r="F647" t="str">
            <v>05</v>
          </cell>
          <cell r="G647" t="str">
            <v>01</v>
          </cell>
          <cell r="H647" t="str">
            <v>5</v>
          </cell>
          <cell r="I647" t="str">
            <v>2</v>
          </cell>
          <cell r="J647">
            <v>2</v>
          </cell>
          <cell r="K647">
            <v>17</v>
          </cell>
          <cell r="L647" t="str">
            <v>01</v>
          </cell>
          <cell r="N647" t="str">
            <v>05.01.5.2.2.17.01</v>
          </cell>
          <cell r="O647" t="str">
            <v>5.2.2.17.01</v>
          </cell>
          <cell r="P647" t="str">
            <v>Belanja Kursus-Kursus Singkat / Pelatihan - Program Staff Enhancement  - An. Ika Yuniarti, S.TP, MPP., M.Eng. - Tanggal 25  September  s/d 20 Oktober 2017 - di Miyazaki University Jepang  - Kegiatan Pendidikan dan Pelatihan Formal</v>
          </cell>
          <cell r="Q647" t="str">
            <v>UP/GU/TU</v>
          </cell>
          <cell r="R647" t="str">
            <v>GU</v>
          </cell>
          <cell r="T647">
            <v>4750000</v>
          </cell>
          <cell r="U647">
            <v>362981039</v>
          </cell>
        </row>
        <row r="648">
          <cell r="A648" t="str">
            <v>95.2.2.17.01</v>
          </cell>
          <cell r="B648">
            <v>622</v>
          </cell>
          <cell r="C648" t="str">
            <v>27-12-2017</v>
          </cell>
          <cell r="D648" t="str">
            <v>4.05</v>
          </cell>
          <cell r="E648" t="str">
            <v>12</v>
          </cell>
          <cell r="F648" t="str">
            <v>05</v>
          </cell>
          <cell r="G648" t="str">
            <v>01</v>
          </cell>
          <cell r="H648" t="str">
            <v>5</v>
          </cell>
          <cell r="I648" t="str">
            <v>2</v>
          </cell>
          <cell r="J648">
            <v>2</v>
          </cell>
          <cell r="K648">
            <v>17</v>
          </cell>
          <cell r="L648" t="str">
            <v>01</v>
          </cell>
          <cell r="N648" t="str">
            <v>05.01.5.2.2.17.01</v>
          </cell>
          <cell r="O648" t="str">
            <v>5.2.2.17.01</v>
          </cell>
          <cell r="P648" t="str">
            <v xml:space="preserve">Belanja Kursus-Kursus Singkat / Pelatihan - Bimtek Penyusunan dan Kelengkapan Perjanjian Kerjasama antar Daerah dalam dan luar Negeri Berdasarkan UU No. 23 Tahun 2017 an. Welly Adiwantara, S.STP., M.M. - Tanggal 15 November 2017 - di Hotel Oria Jakarta - </v>
          </cell>
          <cell r="Q648" t="str">
            <v>UP/GU/TU</v>
          </cell>
          <cell r="R648" t="str">
            <v>GU</v>
          </cell>
          <cell r="T648">
            <v>9575000</v>
          </cell>
          <cell r="U648">
            <v>353406039</v>
          </cell>
        </row>
        <row r="649">
          <cell r="A649" t="str">
            <v>105.2.2.17.01</v>
          </cell>
          <cell r="B649">
            <v>623</v>
          </cell>
          <cell r="C649" t="str">
            <v>27-12-2017</v>
          </cell>
          <cell r="D649" t="str">
            <v>4.05</v>
          </cell>
          <cell r="E649" t="str">
            <v>12</v>
          </cell>
          <cell r="F649" t="str">
            <v>05</v>
          </cell>
          <cell r="G649" t="str">
            <v>01</v>
          </cell>
          <cell r="H649" t="str">
            <v>5</v>
          </cell>
          <cell r="I649" t="str">
            <v>2</v>
          </cell>
          <cell r="J649">
            <v>2</v>
          </cell>
          <cell r="K649">
            <v>17</v>
          </cell>
          <cell r="L649" t="str">
            <v>01</v>
          </cell>
          <cell r="N649" t="str">
            <v>05.01.5.2.2.17.01</v>
          </cell>
          <cell r="O649" t="str">
            <v>5.2.2.17.01</v>
          </cell>
          <cell r="P649" t="str">
            <v>Belanja Kursus-Kursus Singkat / Pelatihan - Diklat Kementrologian Penera Tingkat Ahli An. Nunik Setiawati, S.T. - Tanggal 03 Agustus s/d 22 Desember 2017 di Pusat Pengembangan Sumber Daya Kementrologi Kementrian Perdagangan RI Bandung - Kegiatan Pendidika</v>
          </cell>
          <cell r="Q649" t="str">
            <v>UP/GU/TU</v>
          </cell>
          <cell r="R649" t="str">
            <v>GU</v>
          </cell>
          <cell r="T649">
            <v>1500000</v>
          </cell>
          <cell r="U649">
            <v>351906039</v>
          </cell>
        </row>
        <row r="650">
          <cell r="A650" t="str">
            <v>115.2.2.17.01</v>
          </cell>
          <cell r="B650">
            <v>624</v>
          </cell>
          <cell r="C650" t="str">
            <v>27-12-2017</v>
          </cell>
          <cell r="D650" t="str">
            <v>4.05</v>
          </cell>
          <cell r="E650" t="str">
            <v>12</v>
          </cell>
          <cell r="F650" t="str">
            <v>05</v>
          </cell>
          <cell r="G650" t="str">
            <v>01</v>
          </cell>
          <cell r="H650" t="str">
            <v>5</v>
          </cell>
          <cell r="I650" t="str">
            <v>2</v>
          </cell>
          <cell r="J650">
            <v>2</v>
          </cell>
          <cell r="K650">
            <v>17</v>
          </cell>
          <cell r="L650" t="str">
            <v>01</v>
          </cell>
          <cell r="N650" t="str">
            <v>05.01.5.2.2.17.01</v>
          </cell>
          <cell r="O650" t="str">
            <v>5.2.2.17.01</v>
          </cell>
          <cell r="P650" t="str">
            <v xml:space="preserve">Belanja Kursus-Kursus Singkat / Pelatihan - Bimtek Sisteem Administrasi Keuangan dan Strategi Perencanaan bagi Pengguna Anggaran, PPTK dan PPK dan Bendahara - An Danny Setiawan, S.STP., M.M. Dkk - Tanggal 24 s/d 25 November 2017 - Hotel Pessona Malioboro </v>
          </cell>
          <cell r="Q650" t="str">
            <v>UP/GU/TU</v>
          </cell>
          <cell r="R650" t="str">
            <v>GU</v>
          </cell>
          <cell r="T650">
            <v>22500000</v>
          </cell>
          <cell r="U650">
            <v>329406039</v>
          </cell>
        </row>
        <row r="651">
          <cell r="A651" t="str">
            <v>15Panjar....</v>
          </cell>
          <cell r="B651">
            <v>625</v>
          </cell>
          <cell r="C651" t="str">
            <v>27-12-2017</v>
          </cell>
          <cell r="D651" t="str">
            <v>4.05</v>
          </cell>
          <cell r="E651" t="str">
            <v>12</v>
          </cell>
          <cell r="F651">
            <v>17</v>
          </cell>
          <cell r="G651" t="str">
            <v>07</v>
          </cell>
          <cell r="H651" t="str">
            <v>Panjar</v>
          </cell>
          <cell r="M651" t="str">
            <v>p</v>
          </cell>
          <cell r="N651" t="str">
            <v>17.07.Panjar....</v>
          </cell>
          <cell r="O651" t="str">
            <v>Panjar....</v>
          </cell>
          <cell r="P651" t="str">
            <v>Panjar - Kegiatan Seleksi dan Penetapan PNS Untuk Tugas Belajar</v>
          </cell>
          <cell r="Q651" t="str">
            <v>UP/GU/TU</v>
          </cell>
          <cell r="R651" t="str">
            <v>GU</v>
          </cell>
          <cell r="S651">
            <v>13157981</v>
          </cell>
          <cell r="U651">
            <v>342564020</v>
          </cell>
        </row>
        <row r="652">
          <cell r="A652" t="str">
            <v>155.2.2.15.01</v>
          </cell>
          <cell r="B652">
            <v>626</v>
          </cell>
          <cell r="C652" t="str">
            <v>27-12-2017</v>
          </cell>
          <cell r="D652" t="str">
            <v>4.05</v>
          </cell>
          <cell r="E652" t="str">
            <v>12</v>
          </cell>
          <cell r="F652">
            <v>17</v>
          </cell>
          <cell r="G652" t="str">
            <v>07</v>
          </cell>
          <cell r="H652" t="str">
            <v>5</v>
          </cell>
          <cell r="I652" t="str">
            <v>2</v>
          </cell>
          <cell r="J652" t="str">
            <v>2</v>
          </cell>
          <cell r="K652">
            <v>15</v>
          </cell>
          <cell r="L652" t="str">
            <v>01</v>
          </cell>
          <cell r="N652" t="str">
            <v>17.07.5.2.2.15.01</v>
          </cell>
          <cell r="O652" t="str">
            <v>5.2.2.15.01</v>
          </cell>
          <cell r="P652" t="str">
            <v>Belanja Perjalanan Dinas Dalam Daerah - An. Alek Destrio, S.IP. M.M. Dkk dalam rangka Konsultasi Pengurusaan Izin Gubernur bagi PNS yang Mengikuti Tugas Belajar dan Diklat ke Luar Negeri ke BKD Propinsi Lampung - Tanggal 21 November 2017 - Kegiatan Seleks</v>
          </cell>
          <cell r="Q652" t="str">
            <v>UP/GU/TU</v>
          </cell>
          <cell r="R652" t="str">
            <v>GU</v>
          </cell>
          <cell r="T652">
            <v>750000</v>
          </cell>
          <cell r="U652">
            <v>341814020</v>
          </cell>
        </row>
        <row r="653">
          <cell r="A653" t="str">
            <v>165.2.2.15.01</v>
          </cell>
          <cell r="B653">
            <v>627</v>
          </cell>
          <cell r="C653" t="str">
            <v>27-12-2017</v>
          </cell>
          <cell r="D653" t="str">
            <v>4.05</v>
          </cell>
          <cell r="E653" t="str">
            <v>12</v>
          </cell>
          <cell r="F653">
            <v>17</v>
          </cell>
          <cell r="G653" t="str">
            <v>07</v>
          </cell>
          <cell r="H653" t="str">
            <v>5</v>
          </cell>
          <cell r="I653" t="str">
            <v>2</v>
          </cell>
          <cell r="J653" t="str">
            <v>2</v>
          </cell>
          <cell r="K653">
            <v>15</v>
          </cell>
          <cell r="L653" t="str">
            <v>01</v>
          </cell>
          <cell r="N653" t="str">
            <v>17.07.5.2.2.15.01</v>
          </cell>
          <cell r="O653" t="str">
            <v>5.2.2.15.01</v>
          </cell>
          <cell r="P653" t="str">
            <v>Belanja Perjalanan Dinas Dalam Daerah - An. Alek Destrio, S.IP. M.M. Dkk dalam rangka Konsultasi Pelaksanaan Seleksi Penerimaan IPDN untuk Tahun 2018  ke BKD Propinsi Lampung - Tanggal 04 Desember 2017 - Kegiatan Seleksi dan Penetapan PNS Untuk Tugas Bela</v>
          </cell>
          <cell r="Q653" t="str">
            <v>UP/GU/TU</v>
          </cell>
          <cell r="R653" t="str">
            <v>GU</v>
          </cell>
          <cell r="T653">
            <v>750000</v>
          </cell>
          <cell r="U653">
            <v>341064020</v>
          </cell>
        </row>
        <row r="654">
          <cell r="A654" t="str">
            <v>275.2.2.15.02</v>
          </cell>
          <cell r="B654">
            <v>628</v>
          </cell>
          <cell r="C654" t="str">
            <v>27-12-2017</v>
          </cell>
          <cell r="D654" t="str">
            <v>4.05</v>
          </cell>
          <cell r="E654" t="str">
            <v>12</v>
          </cell>
          <cell r="F654">
            <v>17</v>
          </cell>
          <cell r="G654" t="str">
            <v>07</v>
          </cell>
          <cell r="H654" t="str">
            <v>5</v>
          </cell>
          <cell r="I654" t="str">
            <v>2</v>
          </cell>
          <cell r="J654" t="str">
            <v>2</v>
          </cell>
          <cell r="K654">
            <v>15</v>
          </cell>
          <cell r="L654" t="str">
            <v>02</v>
          </cell>
          <cell r="N654" t="str">
            <v>17.07.5.2.2.15.02</v>
          </cell>
          <cell r="O654" t="str">
            <v>5.2.2.15.02</v>
          </cell>
          <cell r="P654" t="str">
            <v>Belanja Perjalanan Dinas Luar Daerah - An. Indra Budhi Wahyudi, S.E. Dkk Konsultasi dan Koordinasi Pelaksanaan Seleksi PNS untuk Tubel dan Diklat Perencanaan bagi PNS ke Pusbindiklatren Bappenas - Tanggal 28 s/d 30 November 2017 -  Kegiatan Seleksi dan Pe</v>
          </cell>
          <cell r="Q654" t="str">
            <v>UP/GU/TU</v>
          </cell>
          <cell r="R654" t="str">
            <v>GU</v>
          </cell>
          <cell r="T654">
            <v>10710000</v>
          </cell>
          <cell r="U654">
            <v>330354020</v>
          </cell>
        </row>
        <row r="655">
          <cell r="A655" t="str">
            <v>16Panjar....</v>
          </cell>
          <cell r="B655">
            <v>629</v>
          </cell>
          <cell r="C655" t="str">
            <v>27-12-2017</v>
          </cell>
          <cell r="D655" t="str">
            <v>4.05</v>
          </cell>
          <cell r="E655" t="str">
            <v>12</v>
          </cell>
          <cell r="F655">
            <v>17</v>
          </cell>
          <cell r="G655">
            <v>11</v>
          </cell>
          <cell r="H655" t="str">
            <v>Panjar</v>
          </cell>
          <cell r="M655" t="str">
            <v>p</v>
          </cell>
          <cell r="N655" t="str">
            <v>17.11.Panjar....</v>
          </cell>
          <cell r="O655" t="str">
            <v>Panjar....</v>
          </cell>
          <cell r="P655" t="str">
            <v>Panjar - Kegiatan Pemberian Bantuan Tugas Belajar dan Ikatan Dinas</v>
          </cell>
          <cell r="Q655" t="str">
            <v>UP/GU/TU</v>
          </cell>
          <cell r="R655" t="str">
            <v>GU</v>
          </cell>
          <cell r="S655">
            <v>2346342</v>
          </cell>
          <cell r="U655">
            <v>332700362</v>
          </cell>
        </row>
        <row r="656">
          <cell r="A656" t="str">
            <v>205.2.1.01.03</v>
          </cell>
          <cell r="B656">
            <v>630</v>
          </cell>
          <cell r="C656" t="str">
            <v>27-12-2017</v>
          </cell>
          <cell r="D656" t="str">
            <v>4.05</v>
          </cell>
          <cell r="E656" t="str">
            <v>12</v>
          </cell>
          <cell r="F656">
            <v>17</v>
          </cell>
          <cell r="G656">
            <v>11</v>
          </cell>
          <cell r="H656" t="str">
            <v>5</v>
          </cell>
          <cell r="I656" t="str">
            <v>2</v>
          </cell>
          <cell r="J656">
            <v>1</v>
          </cell>
          <cell r="K656" t="str">
            <v>01</v>
          </cell>
          <cell r="L656" t="str">
            <v>03</v>
          </cell>
          <cell r="N656" t="str">
            <v>17.11.5.2.1.01.03</v>
          </cell>
          <cell r="O656" t="str">
            <v>5.2.1.01.03</v>
          </cell>
          <cell r="P656" t="str">
            <v>Honorarium Pelaksana Kegiatan - Kegiatan Pemberian Bantuan Tugas Belajar dan Ikatan Dinas</v>
          </cell>
          <cell r="Q656" t="str">
            <v>UP/GU/TU</v>
          </cell>
          <cell r="R656" t="str">
            <v>GU</v>
          </cell>
          <cell r="T656">
            <v>380000</v>
          </cell>
          <cell r="U656">
            <v>332320362</v>
          </cell>
        </row>
        <row r="657">
          <cell r="A657" t="str">
            <v>100PPh Pasal 21 ....</v>
          </cell>
          <cell r="B657">
            <v>631</v>
          </cell>
          <cell r="C657" t="str">
            <v>27-12-2017</v>
          </cell>
          <cell r="D657" t="str">
            <v>4.05</v>
          </cell>
          <cell r="E657" t="str">
            <v>12</v>
          </cell>
          <cell r="F657">
            <v>17</v>
          </cell>
          <cell r="G657">
            <v>11</v>
          </cell>
          <cell r="H657" t="str">
            <v xml:space="preserve">PPh Pasal 21 </v>
          </cell>
          <cell r="M657" t="str">
            <v>a</v>
          </cell>
          <cell r="N657" t="str">
            <v>17.11.PPh Pasal 21 ....</v>
          </cell>
          <cell r="O657" t="str">
            <v>PPh Pasal 21 ....</v>
          </cell>
          <cell r="P657" t="str">
            <v>Pajak - PPh Pasal 21 - Honorarium Pelaksana Kegiatan - Kegiatan Pemberian Bantuan Tugas Belajar dan Ikatan Dinas</v>
          </cell>
          <cell r="Q657" t="str">
            <v>UP/GU/TU</v>
          </cell>
          <cell r="R657" t="str">
            <v>GU</v>
          </cell>
          <cell r="S657">
            <v>10750</v>
          </cell>
          <cell r="U657">
            <v>332331112</v>
          </cell>
        </row>
        <row r="658">
          <cell r="A658" t="str">
            <v>101PPh Pasal 21 ....</v>
          </cell>
          <cell r="B658">
            <v>632</v>
          </cell>
          <cell r="C658" t="str">
            <v>27-12-2017</v>
          </cell>
          <cell r="D658" t="str">
            <v>4.05</v>
          </cell>
          <cell r="E658" t="str">
            <v>12</v>
          </cell>
          <cell r="F658">
            <v>17</v>
          </cell>
          <cell r="G658">
            <v>11</v>
          </cell>
          <cell r="H658" t="str">
            <v xml:space="preserve">PPh Pasal 21 </v>
          </cell>
          <cell r="M658" t="str">
            <v>a</v>
          </cell>
          <cell r="N658" t="str">
            <v>17.11.PPh Pasal 21 ....</v>
          </cell>
          <cell r="O658" t="str">
            <v>PPh Pasal 21 ....</v>
          </cell>
          <cell r="P658" t="str">
            <v>Pajak - PPh Pasal 21 - Honorarium Pelaksana Kegiatan - Kegiatan Pemberian Bantuan Tugas Belajar dan Ikatan Dinas</v>
          </cell>
          <cell r="Q658" t="str">
            <v>UP/GU/TU</v>
          </cell>
          <cell r="R658" t="str">
            <v>GU</v>
          </cell>
          <cell r="T658">
            <v>10750</v>
          </cell>
          <cell r="U658">
            <v>332320362</v>
          </cell>
        </row>
        <row r="659">
          <cell r="A659" t="str">
            <v>125.2.2.01.01</v>
          </cell>
          <cell r="B659">
            <v>633</v>
          </cell>
          <cell r="C659" t="str">
            <v>27-12-2017</v>
          </cell>
          <cell r="D659" t="str">
            <v>4.05</v>
          </cell>
          <cell r="E659" t="str">
            <v>12</v>
          </cell>
          <cell r="F659">
            <v>17</v>
          </cell>
          <cell r="G659">
            <v>11</v>
          </cell>
          <cell r="H659" t="str">
            <v>5</v>
          </cell>
          <cell r="I659" t="str">
            <v>2</v>
          </cell>
          <cell r="J659">
            <v>2</v>
          </cell>
          <cell r="K659" t="str">
            <v>01</v>
          </cell>
          <cell r="L659" t="str">
            <v>01</v>
          </cell>
          <cell r="N659" t="str">
            <v>17.11.5.2.2.01.01</v>
          </cell>
          <cell r="O659" t="str">
            <v>5.2.2.01.01</v>
          </cell>
          <cell r="P659" t="str">
            <v>Belanja Alat Tulis Kantor - Kegiatan Pemberian Bantuan Tugas Belajar dan Ikatan Dinas</v>
          </cell>
          <cell r="Q659" t="str">
            <v>UP/GU/TU</v>
          </cell>
          <cell r="R659" t="str">
            <v>GU</v>
          </cell>
          <cell r="T659">
            <v>922200</v>
          </cell>
          <cell r="U659">
            <v>331398162</v>
          </cell>
        </row>
        <row r="660">
          <cell r="A660" t="str">
            <v>135.2.2.06.02</v>
          </cell>
          <cell r="B660">
            <v>634</v>
          </cell>
          <cell r="C660" t="str">
            <v>27-12-2017</v>
          </cell>
          <cell r="D660" t="str">
            <v>4.05</v>
          </cell>
          <cell r="E660" t="str">
            <v>12</v>
          </cell>
          <cell r="F660">
            <v>17</v>
          </cell>
          <cell r="G660">
            <v>11</v>
          </cell>
          <cell r="H660" t="str">
            <v>5</v>
          </cell>
          <cell r="I660" t="str">
            <v>2</v>
          </cell>
          <cell r="J660">
            <v>2</v>
          </cell>
          <cell r="K660" t="str">
            <v>06</v>
          </cell>
          <cell r="L660" t="str">
            <v>02</v>
          </cell>
          <cell r="N660" t="str">
            <v>17.11.5.2.2.06.02</v>
          </cell>
          <cell r="O660" t="str">
            <v>5.2.2.06.02</v>
          </cell>
          <cell r="P660" t="str">
            <v>Belanja Penggandaan - Kegiatan Pemberian Bantuan Tugas Belajar dan Ikatan Dinas</v>
          </cell>
          <cell r="Q660" t="str">
            <v>UP/GU/TU</v>
          </cell>
          <cell r="R660" t="str">
            <v>GU</v>
          </cell>
          <cell r="T660">
            <v>305600</v>
          </cell>
          <cell r="U660">
            <v>331092562</v>
          </cell>
        </row>
        <row r="661">
          <cell r="A661" t="str">
            <v>17PANJAR....</v>
          </cell>
          <cell r="B661">
            <v>635</v>
          </cell>
          <cell r="C661" t="str">
            <v>27-12-2017</v>
          </cell>
          <cell r="D661" t="str">
            <v>4.05</v>
          </cell>
          <cell r="E661" t="str">
            <v>12</v>
          </cell>
          <cell r="F661">
            <v>17</v>
          </cell>
          <cell r="G661">
            <v>38</v>
          </cell>
          <cell r="H661" t="str">
            <v>PANJAR</v>
          </cell>
          <cell r="M661" t="str">
            <v>P</v>
          </cell>
          <cell r="N661" t="str">
            <v>17.38.PANJAR....</v>
          </cell>
          <cell r="O661" t="str">
            <v>PANJAR....</v>
          </cell>
          <cell r="P661" t="str">
            <v>Panjar - Kegiatan Pengangkatan, Pemberhentian dan Penyesuaian Dalam Jabatan Fungsional</v>
          </cell>
          <cell r="Q661" t="str">
            <v>UP/GU/TU</v>
          </cell>
          <cell r="R661" t="str">
            <v>GU</v>
          </cell>
          <cell r="S661">
            <v>3693882</v>
          </cell>
          <cell r="U661">
            <v>334786444</v>
          </cell>
        </row>
        <row r="662">
          <cell r="A662" t="str">
            <v>285.2.2.15.02</v>
          </cell>
          <cell r="B662">
            <v>636</v>
          </cell>
          <cell r="C662" t="str">
            <v>27-12-2017</v>
          </cell>
          <cell r="D662" t="str">
            <v>4.05</v>
          </cell>
          <cell r="E662" t="str">
            <v>12</v>
          </cell>
          <cell r="F662">
            <v>17</v>
          </cell>
          <cell r="G662">
            <v>38</v>
          </cell>
          <cell r="H662" t="str">
            <v>5</v>
          </cell>
          <cell r="I662" t="str">
            <v>2</v>
          </cell>
          <cell r="J662">
            <v>2</v>
          </cell>
          <cell r="K662">
            <v>15</v>
          </cell>
          <cell r="L662" t="str">
            <v>02</v>
          </cell>
          <cell r="N662" t="str">
            <v>17.38.5.2.2.15.02</v>
          </cell>
          <cell r="O662" t="str">
            <v>5.2.2.15.02</v>
          </cell>
          <cell r="P662" t="str">
            <v xml:space="preserve">Belanja Perjalanan Dinas Luar Daerah - An. Rusdiyanto dalam rangka Koordinasi dan Konsultasi serta Pengurusan Kenaikan Jenjang Jabatan Fungsional Penyuluh Pertanian Madya menjadi Penyuluh Pertanian Utama ke Sekretariat Negara dan BKN Jakarta - Tanggal 14 </v>
          </cell>
          <cell r="Q662" t="str">
            <v>UP/GU/TU</v>
          </cell>
          <cell r="R662" t="str">
            <v>GU</v>
          </cell>
          <cell r="T662">
            <v>3749173</v>
          </cell>
          <cell r="U662">
            <v>331037271</v>
          </cell>
        </row>
        <row r="663">
          <cell r="A663" t="str">
            <v>18Panjar....</v>
          </cell>
          <cell r="B663">
            <v>637</v>
          </cell>
          <cell r="C663" t="str">
            <v>27-12-2017</v>
          </cell>
          <cell r="D663" t="str">
            <v>4.05</v>
          </cell>
          <cell r="E663" t="str">
            <v>12</v>
          </cell>
          <cell r="F663">
            <v>17</v>
          </cell>
          <cell r="G663" t="str">
            <v>53</v>
          </cell>
          <cell r="H663" t="str">
            <v>Panjar</v>
          </cell>
          <cell r="M663" t="str">
            <v>p</v>
          </cell>
          <cell r="N663" t="str">
            <v>17.53.Panjar....</v>
          </cell>
          <cell r="O663" t="str">
            <v>Panjar....</v>
          </cell>
          <cell r="P663" t="str">
            <v>Panjar - Kegiatan Pemrosesan Alih Tugas/Mutasi Intern, Masuk &amp; Keluar dari Pemkot Metro</v>
          </cell>
          <cell r="Q663" t="str">
            <v>UP/GU/TU</v>
          </cell>
          <cell r="R663" t="str">
            <v>GU</v>
          </cell>
          <cell r="S663">
            <v>7019000</v>
          </cell>
          <cell r="U663">
            <v>338056271</v>
          </cell>
        </row>
        <row r="664">
          <cell r="A664" t="str">
            <v>55.2.1.03.02</v>
          </cell>
          <cell r="B664">
            <v>638</v>
          </cell>
          <cell r="C664" t="str">
            <v>27-12-2017</v>
          </cell>
          <cell r="D664" t="str">
            <v>4.05</v>
          </cell>
          <cell r="E664" t="str">
            <v>12</v>
          </cell>
          <cell r="F664">
            <v>17</v>
          </cell>
          <cell r="G664" t="str">
            <v>53</v>
          </cell>
          <cell r="H664" t="str">
            <v>5</v>
          </cell>
          <cell r="I664" t="str">
            <v>2</v>
          </cell>
          <cell r="J664" t="str">
            <v>1</v>
          </cell>
          <cell r="K664" t="str">
            <v>03</v>
          </cell>
          <cell r="L664" t="str">
            <v>02</v>
          </cell>
          <cell r="N664" t="str">
            <v>17.53.5.2.1.03.02</v>
          </cell>
          <cell r="O664" t="str">
            <v>5.2.1.03.02</v>
          </cell>
          <cell r="P664" t="str">
            <v>Uang Lembur Non PNS - An. Andi Yulizon, dkk  - Tanggal 15 s/d 17 Desember 2017 - Kegiatan Pemrosesan Alih Tugas/Mutasi Intern, Masuk &amp; Keluar dari Pemkot Metro</v>
          </cell>
          <cell r="Q664" t="str">
            <v>UP/GU/TU</v>
          </cell>
          <cell r="R664" t="str">
            <v>GU</v>
          </cell>
          <cell r="T664">
            <v>296000</v>
          </cell>
          <cell r="U664">
            <v>337760271</v>
          </cell>
        </row>
        <row r="665">
          <cell r="A665" t="str">
            <v>65.2.1.03.02</v>
          </cell>
          <cell r="B665">
            <v>639</v>
          </cell>
          <cell r="C665" t="str">
            <v>27-12-2017</v>
          </cell>
          <cell r="D665" t="str">
            <v>4.05</v>
          </cell>
          <cell r="E665" t="str">
            <v>12</v>
          </cell>
          <cell r="F665">
            <v>17</v>
          </cell>
          <cell r="G665" t="str">
            <v>53</v>
          </cell>
          <cell r="H665" t="str">
            <v>5</v>
          </cell>
          <cell r="I665" t="str">
            <v>2</v>
          </cell>
          <cell r="J665" t="str">
            <v>1</v>
          </cell>
          <cell r="K665" t="str">
            <v>03</v>
          </cell>
          <cell r="L665" t="str">
            <v>02</v>
          </cell>
          <cell r="N665" t="str">
            <v>17.53.5.2.1.03.02</v>
          </cell>
          <cell r="O665" t="str">
            <v>5.2.1.03.02</v>
          </cell>
          <cell r="P665" t="str">
            <v>Uang Lembur Non PNS - An. Andi Yulizon, dkk  - Tanggal 22 s/d 24 Desember 2017 - Kegiatan Pemrosesan Alih Tugas/Mutasi Intern, Masuk &amp; Keluar dari Pemkot Metro</v>
          </cell>
          <cell r="Q665" t="str">
            <v>UP/GU/TU</v>
          </cell>
          <cell r="R665" t="str">
            <v>GU</v>
          </cell>
          <cell r="T665">
            <v>296000</v>
          </cell>
          <cell r="U665">
            <v>337464271</v>
          </cell>
        </row>
        <row r="666">
          <cell r="A666" t="str">
            <v>135.2.2.01.01</v>
          </cell>
          <cell r="B666">
            <v>640</v>
          </cell>
          <cell r="C666" t="str">
            <v>27-12-2017</v>
          </cell>
          <cell r="D666" t="str">
            <v>4.05</v>
          </cell>
          <cell r="E666" t="str">
            <v>12</v>
          </cell>
          <cell r="F666">
            <v>17</v>
          </cell>
          <cell r="G666" t="str">
            <v>53</v>
          </cell>
          <cell r="H666" t="str">
            <v>5</v>
          </cell>
          <cell r="I666" t="str">
            <v>2</v>
          </cell>
          <cell r="J666" t="str">
            <v>2</v>
          </cell>
          <cell r="K666" t="str">
            <v>01</v>
          </cell>
          <cell r="L666" t="str">
            <v>01</v>
          </cell>
          <cell r="N666" t="str">
            <v>17.53.5.2.2.01.01</v>
          </cell>
          <cell r="O666" t="str">
            <v>5.2.2.01.01</v>
          </cell>
          <cell r="P666" t="str">
            <v>Belanja Alat Tulis Kantor - Bulan Oktober 2017 - Kegiatan Pemrosesan Alih Tugas/Mutasi Intern, Masuk &amp; Keluar dari Pemkot Metro</v>
          </cell>
          <cell r="Q666" t="str">
            <v>UP/GU/TU</v>
          </cell>
          <cell r="R666" t="str">
            <v>GU</v>
          </cell>
          <cell r="T666">
            <v>982750</v>
          </cell>
          <cell r="U666">
            <v>336481521</v>
          </cell>
        </row>
        <row r="667">
          <cell r="A667" t="str">
            <v>145.2.2.01.01</v>
          </cell>
          <cell r="B667">
            <v>641</v>
          </cell>
          <cell r="C667" t="str">
            <v>27-12-2017</v>
          </cell>
          <cell r="D667" t="str">
            <v>4.05</v>
          </cell>
          <cell r="E667" t="str">
            <v>12</v>
          </cell>
          <cell r="F667">
            <v>17</v>
          </cell>
          <cell r="G667" t="str">
            <v>53</v>
          </cell>
          <cell r="H667" t="str">
            <v>5</v>
          </cell>
          <cell r="I667" t="str">
            <v>2</v>
          </cell>
          <cell r="J667" t="str">
            <v>2</v>
          </cell>
          <cell r="K667" t="str">
            <v>01</v>
          </cell>
          <cell r="L667" t="str">
            <v>01</v>
          </cell>
          <cell r="N667" t="str">
            <v>17.53.5.2.2.01.01</v>
          </cell>
          <cell r="O667" t="str">
            <v>5.2.2.01.01</v>
          </cell>
          <cell r="P667" t="str">
            <v>Belanja Alat Tulis Kantor - Bulan November 2017 - Kegiatan Pemrosesan Alih Tugas/Mutasi Intern, Masuk &amp; Keluar dari Pemkot Metro</v>
          </cell>
          <cell r="Q667" t="str">
            <v>UP/GU/TU</v>
          </cell>
          <cell r="R667" t="str">
            <v>GU</v>
          </cell>
          <cell r="T667">
            <v>998850</v>
          </cell>
          <cell r="U667">
            <v>335482671</v>
          </cell>
        </row>
        <row r="668">
          <cell r="A668" t="str">
            <v>155.2.2.01.01</v>
          </cell>
          <cell r="B668">
            <v>642</v>
          </cell>
          <cell r="C668" t="str">
            <v>27-12-2017</v>
          </cell>
          <cell r="D668" t="str">
            <v>4.05</v>
          </cell>
          <cell r="E668" t="str">
            <v>12</v>
          </cell>
          <cell r="F668">
            <v>17</v>
          </cell>
          <cell r="G668" t="str">
            <v>53</v>
          </cell>
          <cell r="H668" t="str">
            <v>5</v>
          </cell>
          <cell r="I668" t="str">
            <v>2</v>
          </cell>
          <cell r="J668" t="str">
            <v>2</v>
          </cell>
          <cell r="K668" t="str">
            <v>01</v>
          </cell>
          <cell r="L668" t="str">
            <v>01</v>
          </cell>
          <cell r="N668" t="str">
            <v>17.53.5.2.2.01.01</v>
          </cell>
          <cell r="O668" t="str">
            <v>5.2.2.01.01</v>
          </cell>
          <cell r="P668" t="str">
            <v>Belanja Alat Tulis Kantor - Bulan Desember 2017 - Kegiatan Pemrosesan Alih Tugas/Mutasi Intern, Masuk &amp; Keluar dari Pemkot Metro</v>
          </cell>
          <cell r="Q668" t="str">
            <v>UP/GU/TU</v>
          </cell>
          <cell r="R668" t="str">
            <v>GU</v>
          </cell>
          <cell r="T668">
            <v>996700</v>
          </cell>
          <cell r="U668">
            <v>334485971</v>
          </cell>
        </row>
        <row r="669">
          <cell r="A669" t="str">
            <v>145.2.2.06.02</v>
          </cell>
          <cell r="B669">
            <v>643</v>
          </cell>
          <cell r="C669" t="str">
            <v>27-12-2017</v>
          </cell>
          <cell r="D669" t="str">
            <v>4.05</v>
          </cell>
          <cell r="E669" t="str">
            <v>12</v>
          </cell>
          <cell r="F669">
            <v>17</v>
          </cell>
          <cell r="G669" t="str">
            <v>53</v>
          </cell>
          <cell r="H669" t="str">
            <v>5</v>
          </cell>
          <cell r="I669" t="str">
            <v>2</v>
          </cell>
          <cell r="J669" t="str">
            <v>2</v>
          </cell>
          <cell r="K669" t="str">
            <v>06</v>
          </cell>
          <cell r="L669" t="str">
            <v>02</v>
          </cell>
          <cell r="N669" t="str">
            <v>17.53.5.2.2.06.02</v>
          </cell>
          <cell r="O669" t="str">
            <v>5.2.2.06.02</v>
          </cell>
          <cell r="P669" t="str">
            <v>Belanja Penggandaan - Bulan November 2017 - Kegiatan Pemrosesan Alih Tugas/Mutasi Intern, Masuk &amp; Keluar dari Pemkot Metro</v>
          </cell>
          <cell r="Q669" t="str">
            <v>UP/GU/TU</v>
          </cell>
          <cell r="R669" t="str">
            <v>GU</v>
          </cell>
          <cell r="T669">
            <v>350000</v>
          </cell>
          <cell r="U669">
            <v>334135971</v>
          </cell>
        </row>
        <row r="670">
          <cell r="A670" t="str">
            <v>155.2.2.06.02</v>
          </cell>
          <cell r="B670">
            <v>644</v>
          </cell>
          <cell r="C670" t="str">
            <v>27-12-2017</v>
          </cell>
          <cell r="D670" t="str">
            <v>4.05</v>
          </cell>
          <cell r="E670" t="str">
            <v>12</v>
          </cell>
          <cell r="F670">
            <v>17</v>
          </cell>
          <cell r="G670" t="str">
            <v>53</v>
          </cell>
          <cell r="H670" t="str">
            <v>5</v>
          </cell>
          <cell r="I670" t="str">
            <v>2</v>
          </cell>
          <cell r="J670" t="str">
            <v>2</v>
          </cell>
          <cell r="K670" t="str">
            <v>06</v>
          </cell>
          <cell r="L670" t="str">
            <v>02</v>
          </cell>
          <cell r="N670" t="str">
            <v>17.53.5.2.2.06.02</v>
          </cell>
          <cell r="O670" t="str">
            <v>5.2.2.06.02</v>
          </cell>
          <cell r="P670" t="str">
            <v>Belanja Penggandaan - Bulan Desember 2017 - Kegiatan Pemrosesan Alih Tugas/Mutasi Intern, Masuk &amp; Keluar dari Pemkot Metro</v>
          </cell>
          <cell r="Q670" t="str">
            <v>UP/GU/TU</v>
          </cell>
          <cell r="R670" t="str">
            <v>GU</v>
          </cell>
          <cell r="T670">
            <v>350000</v>
          </cell>
          <cell r="U670">
            <v>333785971</v>
          </cell>
        </row>
        <row r="671">
          <cell r="A671" t="str">
            <v>85.2.2.11.02</v>
          </cell>
          <cell r="B671">
            <v>645</v>
          </cell>
          <cell r="C671" t="str">
            <v>27-12-2017</v>
          </cell>
          <cell r="D671" t="str">
            <v>4.05</v>
          </cell>
          <cell r="E671" t="str">
            <v>12</v>
          </cell>
          <cell r="F671">
            <v>17</v>
          </cell>
          <cell r="G671" t="str">
            <v>53</v>
          </cell>
          <cell r="H671" t="str">
            <v>5</v>
          </cell>
          <cell r="I671" t="str">
            <v>2</v>
          </cell>
          <cell r="J671" t="str">
            <v>2</v>
          </cell>
          <cell r="K671">
            <v>11</v>
          </cell>
          <cell r="L671" t="str">
            <v>02</v>
          </cell>
          <cell r="N671" t="str">
            <v>17.53.5.2.2.11.02</v>
          </cell>
          <cell r="O671" t="str">
            <v>5.2.2.11.02</v>
          </cell>
          <cell r="P671" t="str">
            <v>Belanja Makanan dan Minuman Rapat - Tanggal 15 November 2017 -  Kegiatan Pemrosesan Alih Tugas/Mutasi Intern, Masuk &amp; Keluar dari Pemkot Metro</v>
          </cell>
          <cell r="Q671" t="str">
            <v>UP/GU/TU</v>
          </cell>
          <cell r="R671" t="str">
            <v>GU</v>
          </cell>
          <cell r="T671">
            <v>275000</v>
          </cell>
          <cell r="U671">
            <v>333510971</v>
          </cell>
        </row>
        <row r="672">
          <cell r="A672" t="str">
            <v>75PPh Pasal 23....</v>
          </cell>
          <cell r="B672">
            <v>646</v>
          </cell>
          <cell r="C672" t="str">
            <v>27-12-2017</v>
          </cell>
          <cell r="D672" t="str">
            <v>4.05</v>
          </cell>
          <cell r="E672" t="str">
            <v>12</v>
          </cell>
          <cell r="F672">
            <v>17</v>
          </cell>
          <cell r="G672" t="str">
            <v>53</v>
          </cell>
          <cell r="H672" t="str">
            <v>PPh Pasal 23</v>
          </cell>
          <cell r="M672" t="str">
            <v>a</v>
          </cell>
          <cell r="N672" t="str">
            <v>17.53.PPh Pasal 23....</v>
          </cell>
          <cell r="O672" t="str">
            <v>PPh Pasal 23....</v>
          </cell>
          <cell r="P672" t="str">
            <v>Pajak - PPh Pasal 23 - Belanja Makanan dan Minuman Rapat - Tanggal 15 November 2017 -  Kegiatan Pemrosesan Alih Tugas/Mutasi Intern, Masuk &amp; Keluar dari Pemkot Metro</v>
          </cell>
          <cell r="Q672" t="str">
            <v>UP/GU/TU</v>
          </cell>
          <cell r="R672" t="str">
            <v>GU</v>
          </cell>
          <cell r="S672">
            <v>5500</v>
          </cell>
          <cell r="U672">
            <v>333516471</v>
          </cell>
        </row>
        <row r="673">
          <cell r="A673" t="str">
            <v>76PPh Pasal 23....</v>
          </cell>
          <cell r="B673">
            <v>647</v>
          </cell>
          <cell r="C673" t="str">
            <v>27-12-2017</v>
          </cell>
          <cell r="D673" t="str">
            <v>4.05</v>
          </cell>
          <cell r="E673" t="str">
            <v>12</v>
          </cell>
          <cell r="F673">
            <v>17</v>
          </cell>
          <cell r="G673" t="str">
            <v>53</v>
          </cell>
          <cell r="H673" t="str">
            <v>PPh Pasal 23</v>
          </cell>
          <cell r="M673" t="str">
            <v>a</v>
          </cell>
          <cell r="N673" t="str">
            <v>17.53.PPh Pasal 23....</v>
          </cell>
          <cell r="O673" t="str">
            <v>PPh Pasal 23....</v>
          </cell>
          <cell r="P673" t="str">
            <v>Pajak - PPh Pasal 23 - Belanja Makanan dan Minuman Rapat - Tanggal 15 November 2017 -  Kegiatan Pemrosesan Alih Tugas/Mutasi Intern, Masuk &amp; Keluar dari Pemkot Metro</v>
          </cell>
          <cell r="Q673" t="str">
            <v>UP/GU/TU</v>
          </cell>
          <cell r="R673" t="str">
            <v>GU</v>
          </cell>
          <cell r="T673">
            <v>5500</v>
          </cell>
          <cell r="U673">
            <v>333510971</v>
          </cell>
        </row>
        <row r="674">
          <cell r="A674" t="str">
            <v>95.2.2.11.02</v>
          </cell>
          <cell r="B674">
            <v>648</v>
          </cell>
          <cell r="C674" t="str">
            <v>27-12-2017</v>
          </cell>
          <cell r="D674" t="str">
            <v>4.05</v>
          </cell>
          <cell r="E674" t="str">
            <v>12</v>
          </cell>
          <cell r="F674">
            <v>17</v>
          </cell>
          <cell r="G674" t="str">
            <v>53</v>
          </cell>
          <cell r="H674" t="str">
            <v>5</v>
          </cell>
          <cell r="I674" t="str">
            <v>2</v>
          </cell>
          <cell r="J674" t="str">
            <v>2</v>
          </cell>
          <cell r="K674">
            <v>11</v>
          </cell>
          <cell r="L674" t="str">
            <v>02</v>
          </cell>
          <cell r="N674" t="str">
            <v>17.53.5.2.2.11.02</v>
          </cell>
          <cell r="O674" t="str">
            <v>5.2.2.11.02</v>
          </cell>
          <cell r="P674" t="str">
            <v>Belanja Makanan dan Minuman Rapat - Tanggal 11 Desember 2017 -  Kegiatan Pemrosesan Alih Tugas/Mutasi Intern, Masuk &amp; Keluar dari Pemkot Metro</v>
          </cell>
          <cell r="Q674" t="str">
            <v>UP/GU/TU</v>
          </cell>
          <cell r="R674" t="str">
            <v>GU</v>
          </cell>
          <cell r="T674">
            <v>275000</v>
          </cell>
          <cell r="U674">
            <v>333235971</v>
          </cell>
        </row>
        <row r="675">
          <cell r="A675" t="str">
            <v>77PPh Pasal 23....</v>
          </cell>
          <cell r="B675">
            <v>649</v>
          </cell>
          <cell r="C675" t="str">
            <v>27-12-2017</v>
          </cell>
          <cell r="D675" t="str">
            <v>4.05</v>
          </cell>
          <cell r="E675" t="str">
            <v>12</v>
          </cell>
          <cell r="F675">
            <v>17</v>
          </cell>
          <cell r="G675" t="str">
            <v>53</v>
          </cell>
          <cell r="H675" t="str">
            <v>PPh Pasal 23</v>
          </cell>
          <cell r="M675" t="str">
            <v>a</v>
          </cell>
          <cell r="N675" t="str">
            <v>17.53.PPh Pasal 23....</v>
          </cell>
          <cell r="O675" t="str">
            <v>PPh Pasal 23....</v>
          </cell>
          <cell r="P675" t="str">
            <v>Pajak - PPh Pasal 23 - Belanja Makanan dan Minuman Rapat - Tanggal 11 Desember 2017 -  Kegiatan Pemrosesan Alih Tugas/Mutasi Intern, Masuk &amp; Keluar dari Pemkot Metro</v>
          </cell>
          <cell r="Q675" t="str">
            <v>UP/GU/TU</v>
          </cell>
          <cell r="R675" t="str">
            <v>GU</v>
          </cell>
          <cell r="S675">
            <v>5500</v>
          </cell>
          <cell r="U675">
            <v>333241471</v>
          </cell>
        </row>
        <row r="676">
          <cell r="A676" t="str">
            <v>78PPh Pasal 23....</v>
          </cell>
          <cell r="B676">
            <v>650</v>
          </cell>
          <cell r="C676" t="str">
            <v>27-12-2017</v>
          </cell>
          <cell r="D676" t="str">
            <v>4.05</v>
          </cell>
          <cell r="E676" t="str">
            <v>12</v>
          </cell>
          <cell r="F676">
            <v>17</v>
          </cell>
          <cell r="G676" t="str">
            <v>53</v>
          </cell>
          <cell r="H676" t="str">
            <v>PPh Pasal 23</v>
          </cell>
          <cell r="M676" t="str">
            <v>a</v>
          </cell>
          <cell r="N676" t="str">
            <v>17.53.PPh Pasal 23....</v>
          </cell>
          <cell r="O676" t="str">
            <v>PPh Pasal 23....</v>
          </cell>
          <cell r="P676" t="str">
            <v>Pajak - PPh Pasal 23 - Belanja Makanan dan Minuman Rapat - Tanggal 11 Desember 2017 -  Kegiatan Pemrosesan Alih Tugas/Mutasi Intern, Masuk &amp; Keluar dari Pemkot Metro</v>
          </cell>
          <cell r="Q676" t="str">
            <v>UP/GU/TU</v>
          </cell>
          <cell r="R676" t="str">
            <v>GU</v>
          </cell>
          <cell r="T676">
            <v>5500</v>
          </cell>
          <cell r="U676">
            <v>333235971</v>
          </cell>
        </row>
        <row r="677">
          <cell r="A677" t="str">
            <v>79PPh Pasal 23....</v>
          </cell>
          <cell r="B677">
            <v>651</v>
          </cell>
          <cell r="C677" t="str">
            <v>27-12-2017</v>
          </cell>
          <cell r="D677" t="str">
            <v>4.05</v>
          </cell>
          <cell r="E677" t="str">
            <v>12</v>
          </cell>
          <cell r="F677">
            <v>17</v>
          </cell>
          <cell r="G677" t="str">
            <v>53</v>
          </cell>
          <cell r="H677" t="str">
            <v>PPh Pasal 23</v>
          </cell>
          <cell r="M677" t="str">
            <v>a</v>
          </cell>
          <cell r="N677" t="str">
            <v>17.53.PPh Pasal 23....</v>
          </cell>
          <cell r="O677" t="str">
            <v>PPh Pasal 23....</v>
          </cell>
          <cell r="P677" t="str">
            <v>Pajak - PPh Pasal 23 - Belanja Makanan dan Minuman Rapat - Rapat - Tanggal 18 Oktober 2017 - Kegiatan Pemrosesan Alih Tugas/Mutasi Intern, Masuk &amp; Keluar dari Pemkot Metro</v>
          </cell>
          <cell r="Q677" t="str">
            <v>UP/GU/TU</v>
          </cell>
          <cell r="R677" t="str">
            <v>PJK NOV</v>
          </cell>
          <cell r="T677">
            <v>5500</v>
          </cell>
          <cell r="U677">
            <v>333230471</v>
          </cell>
        </row>
        <row r="678">
          <cell r="A678" t="str">
            <v>175.2.2.15.01</v>
          </cell>
          <cell r="B678">
            <v>652</v>
          </cell>
          <cell r="C678" t="str">
            <v>27-12-2017</v>
          </cell>
          <cell r="D678" t="str">
            <v>4.05</v>
          </cell>
          <cell r="E678" t="str">
            <v>12</v>
          </cell>
          <cell r="F678">
            <v>17</v>
          </cell>
          <cell r="G678" t="str">
            <v>53</v>
          </cell>
          <cell r="H678" t="str">
            <v>5</v>
          </cell>
          <cell r="I678" t="str">
            <v>2</v>
          </cell>
          <cell r="J678" t="str">
            <v>2</v>
          </cell>
          <cell r="K678">
            <v>15</v>
          </cell>
          <cell r="L678" t="str">
            <v>01</v>
          </cell>
          <cell r="N678" t="str">
            <v>17.53.5.2.2.15.01</v>
          </cell>
          <cell r="O678" t="str">
            <v>5.2.2.15.01</v>
          </cell>
          <cell r="P678" t="str">
            <v>Belanja Perjalanan Dinas Dalam Daerah - An. Suprapto, S.IP. M.IP. Dkk dalam rangka Penyampaian Berkas Surat dan Konsultasi Persetujuan alih status / pindah instansi bagi PNS yang dipekerjakan pada Sekretariat KPU Provinsi dan Sekretariat KPU Kab/Kota ke B</v>
          </cell>
          <cell r="Q678" t="str">
            <v>UP/GU/TU</v>
          </cell>
          <cell r="R678" t="str">
            <v>GU</v>
          </cell>
          <cell r="T678">
            <v>550000</v>
          </cell>
          <cell r="U678">
            <v>332680471</v>
          </cell>
        </row>
        <row r="679">
          <cell r="A679" t="str">
            <v>295.2.2.15.02</v>
          </cell>
          <cell r="B679">
            <v>653</v>
          </cell>
          <cell r="C679" t="str">
            <v>27-12-2017</v>
          </cell>
          <cell r="D679" t="str">
            <v>4.05</v>
          </cell>
          <cell r="E679" t="str">
            <v>12</v>
          </cell>
          <cell r="F679">
            <v>17</v>
          </cell>
          <cell r="G679" t="str">
            <v>53</v>
          </cell>
          <cell r="H679" t="str">
            <v>5</v>
          </cell>
          <cell r="I679" t="str">
            <v>2</v>
          </cell>
          <cell r="J679" t="str">
            <v>2</v>
          </cell>
          <cell r="K679">
            <v>15</v>
          </cell>
          <cell r="L679" t="str">
            <v>02</v>
          </cell>
          <cell r="N679" t="str">
            <v>17.53.5.2.2.15.02</v>
          </cell>
          <cell r="O679" t="str">
            <v>5.2.2.15.02</v>
          </cell>
          <cell r="P679" t="str">
            <v>Belanja Perjalanan Dinas Luar Daerah - An. Suprapto, S.IP., M.IP. Dkk dalam rangka Konsultasi dan Mengantar Tembusan Permintaan Persetujuan Alih Status / Pindah Instansi bagi PNS yang dipekerjakan pada Sekretariat KPU Propinsi dan Sekretariat KPU Kab/Kota</v>
          </cell>
          <cell r="Q679" t="str">
            <v>UP/GU/TU</v>
          </cell>
          <cell r="R679" t="str">
            <v>GU</v>
          </cell>
          <cell r="T679">
            <v>7092000</v>
          </cell>
          <cell r="U679">
            <v>325588471</v>
          </cell>
        </row>
        <row r="680">
          <cell r="A680" t="str">
            <v>305.2.2.15.02</v>
          </cell>
          <cell r="B680">
            <v>654</v>
          </cell>
          <cell r="C680" t="str">
            <v>27-12-2017</v>
          </cell>
          <cell r="D680" t="str">
            <v>4.05</v>
          </cell>
          <cell r="E680" t="str">
            <v>12</v>
          </cell>
          <cell r="F680">
            <v>17</v>
          </cell>
          <cell r="G680" t="str">
            <v>53</v>
          </cell>
          <cell r="H680" t="str">
            <v>5</v>
          </cell>
          <cell r="I680" t="str">
            <v>2</v>
          </cell>
          <cell r="J680" t="str">
            <v>2</v>
          </cell>
          <cell r="K680">
            <v>15</v>
          </cell>
          <cell r="L680" t="str">
            <v>02</v>
          </cell>
          <cell r="N680" t="str">
            <v>17.53.5.2.2.15.02</v>
          </cell>
          <cell r="O680" t="str">
            <v>5.2.2.15.02</v>
          </cell>
          <cell r="P680" t="str">
            <v>Belanja Perjalanan Dinas Luar Daerah -  An. Drs. Azid Supriyanto, dkk dalam rangka Konsultasi dan Menyampaikan Surat Tembusan Pernyataan Persetujuan Pindah antar Instansi an. Chandra Kurniawan, SE ke BKN Jakarta - Tanggal 04 s/d 05 Desember 2017 -  Kegiat</v>
          </cell>
          <cell r="Q680" t="str">
            <v>UP/GU/TU</v>
          </cell>
          <cell r="R680" t="str">
            <v>GU</v>
          </cell>
          <cell r="T680">
            <v>7140000</v>
          </cell>
          <cell r="U680">
            <v>318448471</v>
          </cell>
        </row>
        <row r="681">
          <cell r="A681" t="str">
            <v>35.2.3.12.02</v>
          </cell>
          <cell r="B681">
            <v>655</v>
          </cell>
          <cell r="C681" t="str">
            <v>27-12-2017</v>
          </cell>
          <cell r="D681" t="str">
            <v>4.05</v>
          </cell>
          <cell r="E681" t="str">
            <v>12</v>
          </cell>
          <cell r="F681">
            <v>17</v>
          </cell>
          <cell r="G681" t="str">
            <v>53</v>
          </cell>
          <cell r="H681" t="str">
            <v>5</v>
          </cell>
          <cell r="I681" t="str">
            <v>2</v>
          </cell>
          <cell r="J681">
            <v>3</v>
          </cell>
          <cell r="K681">
            <v>12</v>
          </cell>
          <cell r="L681" t="str">
            <v>02</v>
          </cell>
          <cell r="N681" t="str">
            <v>17.53.5.2.3.12.02</v>
          </cell>
          <cell r="O681" t="str">
            <v>5.2.3.12.02</v>
          </cell>
          <cell r="P681" t="str">
            <v>Belanja Modal Pengadaan Komputer/PC - PC Core i5 4460 - Kegiatan Pemrosesan Alih Tugas/Mutasi Intern, Masuk &amp; Keluar dari Pemkot Metro</v>
          </cell>
          <cell r="Q681" t="str">
            <v>UP/GU/TU</v>
          </cell>
          <cell r="R681" t="str">
            <v>GU</v>
          </cell>
          <cell r="T681">
            <v>8400000</v>
          </cell>
          <cell r="U681">
            <v>310048471</v>
          </cell>
        </row>
        <row r="682">
          <cell r="A682" t="str">
            <v>64PPN DN ....</v>
          </cell>
          <cell r="B682">
            <v>656</v>
          </cell>
          <cell r="C682" t="str">
            <v>27-12-2017</v>
          </cell>
          <cell r="D682" t="str">
            <v>4.05</v>
          </cell>
          <cell r="E682" t="str">
            <v>12</v>
          </cell>
          <cell r="F682">
            <v>17</v>
          </cell>
          <cell r="G682" t="str">
            <v>53</v>
          </cell>
          <cell r="H682" t="str">
            <v xml:space="preserve">PPN DN </v>
          </cell>
          <cell r="M682" t="str">
            <v>a</v>
          </cell>
          <cell r="N682" t="str">
            <v>17.53.PPN DN ....</v>
          </cell>
          <cell r="O682" t="str">
            <v>PPN DN ....</v>
          </cell>
          <cell r="P682" t="str">
            <v>Pajak - PPN DN - Belanja Modal Pengadaan Komputer/PC - PC Core i5 4460 - Kegiatan Pemrosesan Alih Tugas/Mutasi Intern, Masuk &amp; Keluar dari Pemkot Metro</v>
          </cell>
          <cell r="Q682" t="str">
            <v>UP/GU/TU</v>
          </cell>
          <cell r="R682" t="str">
            <v>GU</v>
          </cell>
          <cell r="S682">
            <v>763727</v>
          </cell>
          <cell r="U682">
            <v>310812198</v>
          </cell>
        </row>
        <row r="683">
          <cell r="A683" t="str">
            <v>24PPh Pasal 22....</v>
          </cell>
          <cell r="B683">
            <v>657</v>
          </cell>
          <cell r="C683" t="str">
            <v>27-12-2017</v>
          </cell>
          <cell r="D683" t="str">
            <v>4.05</v>
          </cell>
          <cell r="E683" t="str">
            <v>12</v>
          </cell>
          <cell r="F683">
            <v>17</v>
          </cell>
          <cell r="G683" t="str">
            <v>53</v>
          </cell>
          <cell r="H683" t="str">
            <v>PPh Pasal 22</v>
          </cell>
          <cell r="M683" t="str">
            <v>a</v>
          </cell>
          <cell r="N683" t="str">
            <v>17.53.PPh Pasal 22....</v>
          </cell>
          <cell r="O683" t="str">
            <v>PPh Pasal 22....</v>
          </cell>
          <cell r="P683" t="str">
            <v>Pajak - PPh Pasal 22 - Belanja Modal Pengadaan Komputer/PC - PC Core i5 4460 - Kegiatan Pemrosesan Alih Tugas/Mutasi Intern, Masuk &amp; Keluar dari Pemkot Metro</v>
          </cell>
          <cell r="Q683" t="str">
            <v>UP/GU/TU</v>
          </cell>
          <cell r="R683" t="str">
            <v>GU</v>
          </cell>
          <cell r="S683">
            <v>114545</v>
          </cell>
          <cell r="U683">
            <v>310926743</v>
          </cell>
        </row>
        <row r="684">
          <cell r="A684" t="str">
            <v>65PPN DN ....</v>
          </cell>
          <cell r="B684">
            <v>658</v>
          </cell>
          <cell r="C684" t="str">
            <v>27-12-2017</v>
          </cell>
          <cell r="D684" t="str">
            <v>4.05</v>
          </cell>
          <cell r="E684" t="str">
            <v>12</v>
          </cell>
          <cell r="F684">
            <v>17</v>
          </cell>
          <cell r="G684" t="str">
            <v>53</v>
          </cell>
          <cell r="H684" t="str">
            <v xml:space="preserve">PPN DN </v>
          </cell>
          <cell r="M684" t="str">
            <v>a</v>
          </cell>
          <cell r="N684" t="str">
            <v>17.53.PPN DN ....</v>
          </cell>
          <cell r="O684" t="str">
            <v>PPN DN ....</v>
          </cell>
          <cell r="P684" t="str">
            <v>Pajak - PPN DN - Belanja Modal Pengadaan Komputer/PC - PC Core i5 4460 - Kegiatan Pemrosesan Alih Tugas/Mutasi Intern, Masuk &amp; Keluar dari Pemkot Metro</v>
          </cell>
          <cell r="Q684" t="str">
            <v>UP/GU/TU</v>
          </cell>
          <cell r="R684" t="str">
            <v>GU</v>
          </cell>
          <cell r="T684">
            <v>763727</v>
          </cell>
          <cell r="U684">
            <v>310163016</v>
          </cell>
        </row>
        <row r="685">
          <cell r="A685" t="str">
            <v>25PPh Pasal 22....</v>
          </cell>
          <cell r="B685">
            <v>659</v>
          </cell>
          <cell r="C685" t="str">
            <v>27-12-2017</v>
          </cell>
          <cell r="D685" t="str">
            <v>4.05</v>
          </cell>
          <cell r="E685" t="str">
            <v>12</v>
          </cell>
          <cell r="F685">
            <v>17</v>
          </cell>
          <cell r="G685" t="str">
            <v>53</v>
          </cell>
          <cell r="H685" t="str">
            <v>PPh Pasal 22</v>
          </cell>
          <cell r="M685" t="str">
            <v>a</v>
          </cell>
          <cell r="N685" t="str">
            <v>17.53.PPh Pasal 22....</v>
          </cell>
          <cell r="O685" t="str">
            <v>PPh Pasal 22....</v>
          </cell>
          <cell r="P685" t="str">
            <v>Pajak - PPh Pasal 22 - Belanja Modal Pengadaan Komputer/PC - PC Core i5 4460 - Kegiatan Pemrosesan Alih Tugas/Mutasi Intern, Masuk &amp; Keluar dari Pemkot Metro</v>
          </cell>
          <cell r="Q685" t="str">
            <v>UP/GU/TU</v>
          </cell>
          <cell r="R685" t="str">
            <v>GU</v>
          </cell>
          <cell r="T685">
            <v>114545</v>
          </cell>
          <cell r="U685">
            <v>310048471</v>
          </cell>
        </row>
        <row r="686">
          <cell r="A686" t="str">
            <v>15.2.3.12.04</v>
          </cell>
          <cell r="B686">
            <v>660</v>
          </cell>
          <cell r="C686" t="str">
            <v>27-12-2017</v>
          </cell>
          <cell r="D686" t="str">
            <v>4.05</v>
          </cell>
          <cell r="E686" t="str">
            <v>12</v>
          </cell>
          <cell r="F686">
            <v>17</v>
          </cell>
          <cell r="G686" t="str">
            <v>53</v>
          </cell>
          <cell r="H686" t="str">
            <v>5</v>
          </cell>
          <cell r="I686" t="str">
            <v>2</v>
          </cell>
          <cell r="J686">
            <v>3</v>
          </cell>
          <cell r="K686">
            <v>12</v>
          </cell>
          <cell r="L686" t="str">
            <v>04</v>
          </cell>
          <cell r="N686" t="str">
            <v>17.53.5.2.3.12.04</v>
          </cell>
          <cell r="O686" t="str">
            <v>5.2.3.12.04</v>
          </cell>
          <cell r="P686" t="str">
            <v>Belanja Modal Pengadaan Printer - Printer Canon IP 2770 -  Kegiatan Pemrosesan Alih Tugas/Mutasi Intern, Masuk &amp; Keluar dari Pemkot Metro</v>
          </cell>
          <cell r="Q686" t="str">
            <v>UP/GU/TU</v>
          </cell>
          <cell r="R686" t="str">
            <v>GU</v>
          </cell>
          <cell r="T686">
            <v>800000</v>
          </cell>
          <cell r="U686">
            <v>309248471</v>
          </cell>
        </row>
        <row r="687">
          <cell r="A687" t="str">
            <v>145.2.1.01.01</v>
          </cell>
          <cell r="B687">
            <v>661</v>
          </cell>
          <cell r="C687" t="str">
            <v>27-12-2017</v>
          </cell>
          <cell r="D687" t="str">
            <v>4.05</v>
          </cell>
          <cell r="E687" t="str">
            <v>12</v>
          </cell>
          <cell r="F687">
            <v>17</v>
          </cell>
          <cell r="G687">
            <v>45</v>
          </cell>
          <cell r="H687" t="str">
            <v>5</v>
          </cell>
          <cell r="I687" t="str">
            <v>2</v>
          </cell>
          <cell r="J687" t="str">
            <v>1</v>
          </cell>
          <cell r="K687" t="str">
            <v>01</v>
          </cell>
          <cell r="L687" t="str">
            <v>01</v>
          </cell>
          <cell r="N687" t="str">
            <v>17.45.5.2.1.01.01</v>
          </cell>
          <cell r="O687" t="str">
            <v>5.2.1.01.01</v>
          </cell>
          <cell r="P687" t="str">
            <v>Honorarium Panitia Pelaksana Kegiatan - Tim Panitia - Bulan Desember 2017 - Kegiatan Monitoring, Evaluasi dan Pelaporan Penilaian Prestasi Kerja PNS di Lingkungan Pemerintah Kota Metro</v>
          </cell>
          <cell r="Q687" t="str">
            <v>UP/GU/TU</v>
          </cell>
          <cell r="R687" t="str">
            <v>GU</v>
          </cell>
          <cell r="T687">
            <v>1830000</v>
          </cell>
          <cell r="U687">
            <v>307418471</v>
          </cell>
        </row>
        <row r="688">
          <cell r="A688" t="str">
            <v>55PPh Pasal 21....</v>
          </cell>
          <cell r="B688">
            <v>662</v>
          </cell>
          <cell r="C688" t="str">
            <v>27-12-2017</v>
          </cell>
          <cell r="D688" t="str">
            <v>4.05</v>
          </cell>
          <cell r="E688" t="str">
            <v>12</v>
          </cell>
          <cell r="F688">
            <v>17</v>
          </cell>
          <cell r="G688">
            <v>45</v>
          </cell>
          <cell r="H688" t="str">
            <v>PPh Pasal 21</v>
          </cell>
          <cell r="M688" t="str">
            <v>a</v>
          </cell>
          <cell r="N688" t="str">
            <v>17.45.PPh Pasal 21....</v>
          </cell>
          <cell r="O688" t="str">
            <v>PPh Pasal 21....</v>
          </cell>
          <cell r="P688" t="str">
            <v>Pajak - PPh Pasal 21 - Honorarium Panitia Pelaksana Kegiatan - Tim Panitia - Bulan Desember 2017 - Kegiatan Monitoring, Evaluasi dan Pelaporan Penilaian Prestasi Kerja PNS di Lingkungan Pemerintah Kota Metro</v>
          </cell>
          <cell r="Q688" t="str">
            <v>UP/GU/TU</v>
          </cell>
          <cell r="R688" t="str">
            <v>GU</v>
          </cell>
          <cell r="S688">
            <v>214500</v>
          </cell>
          <cell r="U688">
            <v>307632971</v>
          </cell>
        </row>
        <row r="689">
          <cell r="A689" t="str">
            <v>56PPh Pasal 21....</v>
          </cell>
          <cell r="B689">
            <v>663</v>
          </cell>
          <cell r="C689" t="str">
            <v>27-12-2017</v>
          </cell>
          <cell r="D689" t="str">
            <v>4.05</v>
          </cell>
          <cell r="E689" t="str">
            <v>12</v>
          </cell>
          <cell r="F689">
            <v>17</v>
          </cell>
          <cell r="G689">
            <v>45</v>
          </cell>
          <cell r="H689" t="str">
            <v>PPh Pasal 21</v>
          </cell>
          <cell r="M689" t="str">
            <v>a</v>
          </cell>
          <cell r="N689" t="str">
            <v>17.45.PPh Pasal 21....</v>
          </cell>
          <cell r="O689" t="str">
            <v>PPh Pasal 21....</v>
          </cell>
          <cell r="P689" t="str">
            <v>Pajak - PPh Pasal 21 - Honorarium Panitia Pelaksana Kegiatan - Tim Panitia - Bulan Desember 2017 - Kegiatan Monitoring, Evaluasi dan Pelaporan Penilaian Prestasi Kerja PNS di Lingkungan Pemerintah Kota Metro</v>
          </cell>
          <cell r="Q689" t="str">
            <v>UP/GU/TU</v>
          </cell>
          <cell r="R689" t="str">
            <v>GU</v>
          </cell>
          <cell r="T689">
            <v>214500</v>
          </cell>
          <cell r="U689">
            <v>307418471</v>
          </cell>
        </row>
        <row r="690">
          <cell r="A690" t="str">
            <v>155.2.1.01.01</v>
          </cell>
          <cell r="B690">
            <v>664</v>
          </cell>
          <cell r="C690" t="str">
            <v>27-12-2017</v>
          </cell>
          <cell r="D690" t="str">
            <v>4.05</v>
          </cell>
          <cell r="E690" t="str">
            <v>12</v>
          </cell>
          <cell r="F690">
            <v>17</v>
          </cell>
          <cell r="G690">
            <v>45</v>
          </cell>
          <cell r="H690" t="str">
            <v>5</v>
          </cell>
          <cell r="I690" t="str">
            <v>2</v>
          </cell>
          <cell r="J690" t="str">
            <v>1</v>
          </cell>
          <cell r="K690" t="str">
            <v>01</v>
          </cell>
          <cell r="L690" t="str">
            <v>01</v>
          </cell>
          <cell r="N690" t="str">
            <v>17.45.5.2.1.01.01</v>
          </cell>
          <cell r="O690" t="str">
            <v>5.2.1.01.01</v>
          </cell>
          <cell r="P690" t="str">
            <v>Honorarium Panitia Pelaksana Kegiatan - Tim Monitoring dan Evaluasi  - Bulan Desember 2017 - Kegiatan Monitoring, Evaluasi dan Pelaporan Penilaian Prestasi Kerja PNS di Lingkungan Pemerintah Kota Metro</v>
          </cell>
          <cell r="Q690" t="str">
            <v>UP/GU/TU</v>
          </cell>
          <cell r="R690" t="str">
            <v>GU</v>
          </cell>
          <cell r="T690">
            <v>3400000</v>
          </cell>
          <cell r="U690">
            <v>304018471</v>
          </cell>
        </row>
        <row r="691">
          <cell r="A691" t="str">
            <v>57PPh Pasal 21....</v>
          </cell>
          <cell r="B691">
            <v>665</v>
          </cell>
          <cell r="C691" t="str">
            <v>27-12-2017</v>
          </cell>
          <cell r="D691" t="str">
            <v>4.05</v>
          </cell>
          <cell r="E691" t="str">
            <v>12</v>
          </cell>
          <cell r="F691">
            <v>17</v>
          </cell>
          <cell r="G691">
            <v>45</v>
          </cell>
          <cell r="H691" t="str">
            <v>PPh Pasal 21</v>
          </cell>
          <cell r="M691" t="str">
            <v>a</v>
          </cell>
          <cell r="N691" t="str">
            <v>17.45.PPh Pasal 21....</v>
          </cell>
          <cell r="O691" t="str">
            <v>PPh Pasal 21....</v>
          </cell>
          <cell r="P691" t="str">
            <v>Pajak - PPh Pasal 21 - Honorarium Panitia Pelaksana Kegiatan - Tim Monitoring dan Evaluasi  - Bulan Desember 2017 - Kegiatan Monitoring, Evaluasi dan Pelaporan Penilaian Prestasi Kerja PNS di Lingkungan Pemerintah Kota Metro</v>
          </cell>
          <cell r="Q691" t="str">
            <v>UP/GU/TU</v>
          </cell>
          <cell r="R691" t="str">
            <v>GU</v>
          </cell>
          <cell r="S691">
            <v>222500</v>
          </cell>
          <cell r="U691">
            <v>304240971</v>
          </cell>
        </row>
        <row r="692">
          <cell r="A692" t="str">
            <v>58PPh Pasal 21....</v>
          </cell>
          <cell r="B692">
            <v>666</v>
          </cell>
          <cell r="C692" t="str">
            <v>27-12-2017</v>
          </cell>
          <cell r="D692" t="str">
            <v>4.05</v>
          </cell>
          <cell r="E692" t="str">
            <v>12</v>
          </cell>
          <cell r="F692">
            <v>17</v>
          </cell>
          <cell r="G692">
            <v>45</v>
          </cell>
          <cell r="H692" t="str">
            <v>PPh Pasal 21</v>
          </cell>
          <cell r="M692" t="str">
            <v>a</v>
          </cell>
          <cell r="N692" t="str">
            <v>17.45.PPh Pasal 21....</v>
          </cell>
          <cell r="O692" t="str">
            <v>PPh Pasal 21....</v>
          </cell>
          <cell r="P692" t="str">
            <v>Pajak - PPh Pasal 21 - Honorarium Panitia Pelaksana Kegiatan - Tim Monitoring dan Evaluasi  - Bulan Desember 2017 - Kegiatan Monitoring, Evaluasi dan Pelaporan Penilaian Prestasi Kerja PNS di Lingkungan Pemerintah Kota Metro</v>
          </cell>
          <cell r="Q692" t="str">
            <v>UP/GU/TU</v>
          </cell>
          <cell r="R692" t="str">
            <v>GU</v>
          </cell>
          <cell r="T692">
            <v>222500</v>
          </cell>
          <cell r="U692">
            <v>304018471</v>
          </cell>
        </row>
        <row r="693">
          <cell r="A693" t="str">
            <v>215.2.1.01.03</v>
          </cell>
          <cell r="B693">
            <v>667</v>
          </cell>
          <cell r="C693" t="str">
            <v>27-12-2017</v>
          </cell>
          <cell r="D693" t="str">
            <v>4.05</v>
          </cell>
          <cell r="E693" t="str">
            <v>12</v>
          </cell>
          <cell r="F693">
            <v>17</v>
          </cell>
          <cell r="G693">
            <v>45</v>
          </cell>
          <cell r="H693" t="str">
            <v>5</v>
          </cell>
          <cell r="I693" t="str">
            <v>2</v>
          </cell>
          <cell r="J693" t="str">
            <v>1</v>
          </cell>
          <cell r="K693" t="str">
            <v>01</v>
          </cell>
          <cell r="L693" t="str">
            <v>03</v>
          </cell>
          <cell r="N693" t="str">
            <v>17.45.5.2.1.01.03</v>
          </cell>
          <cell r="O693" t="str">
            <v>5.2.1.01.03</v>
          </cell>
          <cell r="P693" t="str">
            <v>Honorarium Pelaksana Kegiatan - PPTK dan BPP - Bulan Desember 2017 - Kegiatan Monitoring, Evaluasi dan Pelaporan Penilaian Prestasi Kerja PNS di Lingkungan Pemerintah Kota Metro</v>
          </cell>
          <cell r="Q693" t="str">
            <v>UP/GU/TU</v>
          </cell>
          <cell r="R693" t="str">
            <v>GU</v>
          </cell>
          <cell r="T693">
            <v>255000</v>
          </cell>
          <cell r="U693">
            <v>303763471</v>
          </cell>
        </row>
        <row r="694">
          <cell r="A694" t="str">
            <v>59PPh Pasal 21....</v>
          </cell>
          <cell r="B694">
            <v>668</v>
          </cell>
          <cell r="C694" t="str">
            <v>27-12-2017</v>
          </cell>
          <cell r="D694" t="str">
            <v>4.05</v>
          </cell>
          <cell r="E694" t="str">
            <v>12</v>
          </cell>
          <cell r="F694">
            <v>17</v>
          </cell>
          <cell r="G694">
            <v>45</v>
          </cell>
          <cell r="H694" t="str">
            <v>PPh Pasal 21</v>
          </cell>
          <cell r="M694" t="str">
            <v>a</v>
          </cell>
          <cell r="N694" t="str">
            <v>17.45.PPh Pasal 21....</v>
          </cell>
          <cell r="O694" t="str">
            <v>PPh Pasal 21....</v>
          </cell>
          <cell r="P694" t="str">
            <v>Pajak - PPh Pasal 21 - Honorarium Pelaksana Kegiatan - PPTK dan BPP - Bulan Desember 2017 - Kegiatan Monitoring, Evaluasi dan Pelaporan Penilaian Prestasi Kerja PNS di Lingkungan Pemerintah Kota Metro</v>
          </cell>
          <cell r="Q694" t="str">
            <v>UP/GU/TU</v>
          </cell>
          <cell r="R694" t="str">
            <v>GU</v>
          </cell>
          <cell r="S694">
            <v>12750</v>
          </cell>
          <cell r="U694">
            <v>303776221</v>
          </cell>
        </row>
        <row r="695">
          <cell r="A695" t="str">
            <v>60PPh Pasal 21....</v>
          </cell>
          <cell r="B695">
            <v>669</v>
          </cell>
          <cell r="C695" t="str">
            <v>27-12-2017</v>
          </cell>
          <cell r="D695" t="str">
            <v>4.05</v>
          </cell>
          <cell r="E695" t="str">
            <v>12</v>
          </cell>
          <cell r="F695">
            <v>17</v>
          </cell>
          <cell r="G695">
            <v>45</v>
          </cell>
          <cell r="H695" t="str">
            <v>PPh Pasal 21</v>
          </cell>
          <cell r="M695" t="str">
            <v>a</v>
          </cell>
          <cell r="N695" t="str">
            <v>17.45.PPh Pasal 21....</v>
          </cell>
          <cell r="O695" t="str">
            <v>PPh Pasal 21....</v>
          </cell>
          <cell r="P695" t="str">
            <v>Pajak - PPh Pasal 21 - Honorarium Pelaksana Kegiatan - PPTK dan BPP - Bulan Desember 2017 - Kegiatan Monitoring, Evaluasi dan Pelaporan Penilaian Prestasi Kerja PNS di Lingkungan Pemerintah Kota Metro</v>
          </cell>
          <cell r="Q695" t="str">
            <v>UP/GU/TU</v>
          </cell>
          <cell r="R695" t="str">
            <v>GU</v>
          </cell>
          <cell r="T695">
            <v>12750</v>
          </cell>
          <cell r="U695">
            <v>303763471</v>
          </cell>
        </row>
        <row r="696">
          <cell r="A696" t="str">
            <v>165.2.2.01.01</v>
          </cell>
          <cell r="B696">
            <v>670</v>
          </cell>
          <cell r="C696" t="str">
            <v>27-12-2017</v>
          </cell>
          <cell r="D696" t="str">
            <v>4.05</v>
          </cell>
          <cell r="E696" t="str">
            <v>12</v>
          </cell>
          <cell r="F696">
            <v>17</v>
          </cell>
          <cell r="G696">
            <v>45</v>
          </cell>
          <cell r="H696" t="str">
            <v>5</v>
          </cell>
          <cell r="I696" t="str">
            <v>2</v>
          </cell>
          <cell r="J696">
            <v>2</v>
          </cell>
          <cell r="K696" t="str">
            <v>01</v>
          </cell>
          <cell r="L696" t="str">
            <v>01</v>
          </cell>
          <cell r="N696" t="str">
            <v>17.45.5.2.2.01.01</v>
          </cell>
          <cell r="O696" t="str">
            <v>5.2.2.01.01</v>
          </cell>
          <cell r="P696" t="str">
            <v>Belanja Alat Tulis Kantor - Bulan Desember 2017 - Kegiatan Monitoring, Evaluasi dan Pelaporan Penilaian Prestasi Kerja PNS di Lingkungan Pemerintah Kota Metro</v>
          </cell>
          <cell r="Q696" t="str">
            <v>UP/GU/TU</v>
          </cell>
          <cell r="R696" t="str">
            <v>GU</v>
          </cell>
          <cell r="T696">
            <v>314850</v>
          </cell>
          <cell r="U696">
            <v>303448621</v>
          </cell>
        </row>
        <row r="697">
          <cell r="A697" t="str">
            <v>165.2.2.06.02</v>
          </cell>
          <cell r="B697">
            <v>671</v>
          </cell>
          <cell r="C697" t="str">
            <v>27-12-2017</v>
          </cell>
          <cell r="D697" t="str">
            <v>4.05</v>
          </cell>
          <cell r="E697" t="str">
            <v>12</v>
          </cell>
          <cell r="F697">
            <v>17</v>
          </cell>
          <cell r="G697">
            <v>45</v>
          </cell>
          <cell r="H697" t="str">
            <v>5</v>
          </cell>
          <cell r="I697" t="str">
            <v>2</v>
          </cell>
          <cell r="J697">
            <v>2</v>
          </cell>
          <cell r="K697" t="str">
            <v>06</v>
          </cell>
          <cell r="L697" t="str">
            <v>02</v>
          </cell>
          <cell r="N697" t="str">
            <v>17.45.5.2.2.06.02</v>
          </cell>
          <cell r="O697" t="str">
            <v>5.2.2.06.02</v>
          </cell>
          <cell r="P697" t="str">
            <v>Belanja Penggandaan - Bulan Desember 2017 - Kegiatan Monitoring, Evaluasi dan Pelaporan Penilaian Prestasi Kerja PNS di Lingkungan Pemerintah Kota Metro</v>
          </cell>
          <cell r="Q697" t="str">
            <v>UP/GU/TU</v>
          </cell>
          <cell r="R697" t="str">
            <v>GU</v>
          </cell>
          <cell r="T697">
            <v>298600</v>
          </cell>
          <cell r="U697">
            <v>303150021</v>
          </cell>
        </row>
        <row r="698">
          <cell r="A698" t="str">
            <v>115.2.2.11.04</v>
          </cell>
          <cell r="B698">
            <v>672</v>
          </cell>
          <cell r="C698" t="str">
            <v>27-12-2017</v>
          </cell>
          <cell r="D698" t="str">
            <v>4.05</v>
          </cell>
          <cell r="E698" t="str">
            <v>12</v>
          </cell>
          <cell r="F698">
            <v>17</v>
          </cell>
          <cell r="G698">
            <v>45</v>
          </cell>
          <cell r="H698" t="str">
            <v>5</v>
          </cell>
          <cell r="I698" t="str">
            <v>2</v>
          </cell>
          <cell r="J698">
            <v>2</v>
          </cell>
          <cell r="K698">
            <v>11</v>
          </cell>
          <cell r="L698" t="str">
            <v>04</v>
          </cell>
          <cell r="N698" t="str">
            <v>17.45.5.2.2.11.04</v>
          </cell>
          <cell r="O698" t="str">
            <v>5.2.2.11.04</v>
          </cell>
          <cell r="P698" t="str">
            <v>Belanja Makanan dan Minuman Kegiatan - Tanggal 4, 7, dan 11 Desember 2017 - Kegiatan Monitoring, Evaluasi dan Pelaporan Penilaian Prestasi Kerja PNS di Lingkungan Pemerintah Kota Metro</v>
          </cell>
          <cell r="Q698" t="str">
            <v>UP/GU/TU</v>
          </cell>
          <cell r="R698" t="str">
            <v>GU</v>
          </cell>
          <cell r="T698">
            <v>780000</v>
          </cell>
          <cell r="U698">
            <v>302370021</v>
          </cell>
        </row>
        <row r="699">
          <cell r="A699" t="str">
            <v>80PPh Pasal 23....</v>
          </cell>
          <cell r="B699">
            <v>673</v>
          </cell>
          <cell r="C699" t="str">
            <v>27-12-2017</v>
          </cell>
          <cell r="D699" t="str">
            <v>4.05</v>
          </cell>
          <cell r="E699" t="str">
            <v>12</v>
          </cell>
          <cell r="F699">
            <v>17</v>
          </cell>
          <cell r="G699">
            <v>45</v>
          </cell>
          <cell r="H699" t="str">
            <v>PPh Pasal 23</v>
          </cell>
          <cell r="M699" t="str">
            <v>a</v>
          </cell>
          <cell r="N699" t="str">
            <v>17.45.PPh Pasal 23....</v>
          </cell>
          <cell r="O699" t="str">
            <v>PPh Pasal 23....</v>
          </cell>
          <cell r="P699" t="str">
            <v>Pajak - PPh Pasal 23 - Belanja Makanan dan Minuman Kegiatan - Tanggal 4, 7, dan 11 Desember 2017 - Kegiatan Monitoring, Evaluasi dan Pelaporan Penilaian Prestasi Kerja PNS di Lingkungan Pemerintah Kota Metro</v>
          </cell>
          <cell r="Q699" t="str">
            <v>UP/GU/TU</v>
          </cell>
          <cell r="R699" t="str">
            <v>GU</v>
          </cell>
          <cell r="S699">
            <v>15600</v>
          </cell>
          <cell r="U699">
            <v>302385621</v>
          </cell>
        </row>
        <row r="700">
          <cell r="A700" t="str">
            <v>81PPh Pasal 23....</v>
          </cell>
          <cell r="B700">
            <v>674</v>
          </cell>
          <cell r="C700" t="str">
            <v>27-12-2017</v>
          </cell>
          <cell r="D700" t="str">
            <v>4.05</v>
          </cell>
          <cell r="E700" t="str">
            <v>12</v>
          </cell>
          <cell r="F700">
            <v>17</v>
          </cell>
          <cell r="G700">
            <v>45</v>
          </cell>
          <cell r="H700" t="str">
            <v>PPh Pasal 23</v>
          </cell>
          <cell r="M700" t="str">
            <v>a</v>
          </cell>
          <cell r="N700" t="str">
            <v>17.45.PPh Pasal 23....</v>
          </cell>
          <cell r="O700" t="str">
            <v>PPh Pasal 23....</v>
          </cell>
          <cell r="P700" t="str">
            <v>Pajak - PPh Pasal 23 - Belanja Makanan dan Minuman Kegiatan - Tanggal 4, 7, dan 11 Desember 2017 - Kegiatan Monitoring, Evaluasi dan Pelaporan Penilaian Prestasi Kerja PNS di Lingkungan Pemerintah Kota Metro</v>
          </cell>
          <cell r="Q700" t="str">
            <v>UP/GU/TU</v>
          </cell>
          <cell r="R700" t="str">
            <v>GU</v>
          </cell>
          <cell r="T700">
            <v>15600</v>
          </cell>
          <cell r="U700">
            <v>302370021</v>
          </cell>
        </row>
        <row r="701">
          <cell r="A701" t="str">
            <v>315.2.2.15.02</v>
          </cell>
          <cell r="B701">
            <v>675</v>
          </cell>
          <cell r="C701" t="str">
            <v>27-12-2017</v>
          </cell>
          <cell r="D701" t="str">
            <v>4.05</v>
          </cell>
          <cell r="E701" t="str">
            <v>12</v>
          </cell>
          <cell r="F701">
            <v>17</v>
          </cell>
          <cell r="G701">
            <v>45</v>
          </cell>
          <cell r="H701" t="str">
            <v>5</v>
          </cell>
          <cell r="I701" t="str">
            <v>2</v>
          </cell>
          <cell r="J701">
            <v>2</v>
          </cell>
          <cell r="K701">
            <v>15</v>
          </cell>
          <cell r="L701" t="str">
            <v>02</v>
          </cell>
          <cell r="N701" t="str">
            <v>17.45.5.2.2.15.02</v>
          </cell>
          <cell r="O701" t="str">
            <v>5.2.2.15.02</v>
          </cell>
          <cell r="P701" t="str">
            <v>Belanja Perjalanan Dinas Luar Daerah - An. Syarifudin, S.Sos., M.M. Dkk dalam rangka Konsultasi tentangn Pelaksanaan E-Lapkin ke Kanreg. V BKN Jakarta - Tanggal 06 s/d 08 Desember 2017 - Kegiatan Monitoring, Evaluasi dan Pelaporan Penilaian Prestasi Kerja</v>
          </cell>
          <cell r="Q701" t="str">
            <v>UP/GU/TU</v>
          </cell>
          <cell r="R701" t="str">
            <v>GU</v>
          </cell>
          <cell r="T701">
            <v>6732000</v>
          </cell>
          <cell r="U701">
            <v>295638021</v>
          </cell>
        </row>
        <row r="702">
          <cell r="A702" t="str">
            <v>115.2.2.25.04</v>
          </cell>
          <cell r="B702">
            <v>676</v>
          </cell>
          <cell r="C702" t="str">
            <v>27-12-2017</v>
          </cell>
          <cell r="D702" t="str">
            <v>4.05</v>
          </cell>
          <cell r="E702" t="str">
            <v>12</v>
          </cell>
          <cell r="F702">
            <v>17</v>
          </cell>
          <cell r="G702">
            <v>45</v>
          </cell>
          <cell r="H702" t="str">
            <v>5</v>
          </cell>
          <cell r="I702" t="str">
            <v>2</v>
          </cell>
          <cell r="J702">
            <v>2</v>
          </cell>
          <cell r="K702">
            <v>25</v>
          </cell>
          <cell r="L702" t="str">
            <v>04</v>
          </cell>
          <cell r="N702" t="str">
            <v>17.45.5.2.2.25.04</v>
          </cell>
          <cell r="O702" t="str">
            <v>5.2.2.25.04</v>
          </cell>
          <cell r="P702" t="str">
            <v>Biaya Transport Pelaksana Kegiatan - Transpot Tim Monitoring dan Evaluasi - Tanggal 4, 7, dan 11 Desember 2017 - Kegiatan Monitoring, Evaluasi dan Pelaporan Penilaian Prestasi Kerja PNS di Lingkungan Pemerintah Kota Metro</v>
          </cell>
          <cell r="Q702" t="str">
            <v>UP/GU/TU</v>
          </cell>
          <cell r="R702" t="str">
            <v>GU</v>
          </cell>
          <cell r="T702">
            <v>900000</v>
          </cell>
          <cell r="U702">
            <v>294738021</v>
          </cell>
        </row>
        <row r="703">
          <cell r="A703" t="str">
            <v>102PPh Pasal 21 ....</v>
          </cell>
          <cell r="B703">
            <v>677</v>
          </cell>
          <cell r="C703" t="str">
            <v>27-12-2017</v>
          </cell>
          <cell r="D703" t="str">
            <v>4.05</v>
          </cell>
          <cell r="E703" t="str">
            <v>12</v>
          </cell>
          <cell r="F703">
            <v>17</v>
          </cell>
          <cell r="G703">
            <v>45</v>
          </cell>
          <cell r="H703" t="str">
            <v xml:space="preserve">PPh Pasal 21 </v>
          </cell>
          <cell r="M703" t="str">
            <v>a</v>
          </cell>
          <cell r="N703" t="str">
            <v>17.45.PPh Pasal 21 ....</v>
          </cell>
          <cell r="O703" t="str">
            <v>PPh Pasal 21 ....</v>
          </cell>
          <cell r="P703" t="str">
            <v>Pajak - PPh Pasal 21 - Biaya Transport Pelaksana Kegiatan - Transpot Tim Monitoring dan Evaluasi - Tanggal 4, 7, dan 11 Desember 2017 - Kegiatan Monitoring, Evaluasi dan Pelaporan Penilaian Prestasi Kerja PNS di Lingkungan Pemerintah Kota Metro</v>
          </cell>
          <cell r="Q703" t="str">
            <v>UP/GU/TU</v>
          </cell>
          <cell r="R703" t="str">
            <v>GU</v>
          </cell>
          <cell r="S703">
            <v>56250</v>
          </cell>
          <cell r="U703">
            <v>294794271</v>
          </cell>
        </row>
        <row r="704">
          <cell r="A704" t="str">
            <v>103PPh Pasal 21 ....</v>
          </cell>
          <cell r="B704">
            <v>678</v>
          </cell>
          <cell r="C704" t="str">
            <v>27-12-2017</v>
          </cell>
          <cell r="D704" t="str">
            <v>4.05</v>
          </cell>
          <cell r="E704" t="str">
            <v>12</v>
          </cell>
          <cell r="F704">
            <v>17</v>
          </cell>
          <cell r="G704">
            <v>45</v>
          </cell>
          <cell r="H704" t="str">
            <v xml:space="preserve">PPh Pasal 21 </v>
          </cell>
          <cell r="M704" t="str">
            <v>a</v>
          </cell>
          <cell r="N704" t="str">
            <v>17.45.PPh Pasal 21 ....</v>
          </cell>
          <cell r="O704" t="str">
            <v>PPh Pasal 21 ....</v>
          </cell>
          <cell r="P704" t="str">
            <v>Pajak - PPh Pasal 21 - Biaya Transport Pelaksana Kegiatan - Transpot Tim Monitoring dan Evaluasi - Tanggal 4, 7, dan 11 Desember 2017 - Kegiatan Monitoring, Evaluasi dan Pelaporan Penilaian Prestasi Kerja PNS di Lingkungan Pemerintah Kota Metro</v>
          </cell>
          <cell r="Q704" t="str">
            <v>UP/GU/TU</v>
          </cell>
          <cell r="R704" t="str">
            <v>GU</v>
          </cell>
          <cell r="T704">
            <v>56250</v>
          </cell>
          <cell r="U704">
            <v>294738021</v>
          </cell>
        </row>
        <row r="705">
          <cell r="A705" t="str">
            <v>19Panjar....</v>
          </cell>
          <cell r="B705">
            <v>679</v>
          </cell>
          <cell r="C705" t="str">
            <v>27-12-2017</v>
          </cell>
          <cell r="D705" t="str">
            <v>4.05</v>
          </cell>
          <cell r="E705" t="str">
            <v>12</v>
          </cell>
          <cell r="F705">
            <v>17</v>
          </cell>
          <cell r="G705">
            <v>27</v>
          </cell>
          <cell r="H705" t="str">
            <v>Panjar</v>
          </cell>
          <cell r="M705" t="str">
            <v>p</v>
          </cell>
          <cell r="N705" t="str">
            <v>17.27.Panjar....</v>
          </cell>
          <cell r="O705" t="str">
            <v>Panjar....</v>
          </cell>
          <cell r="P705" t="str">
            <v>Panjar - Kegiatan Pemrosesan Pengurusaan CPNSD, Perubahan Status Ke-PNS, Karpeg, Karis, Karsu, Taspen dan SK.THL</v>
          </cell>
          <cell r="Q705" t="str">
            <v>UP/GU/TU</v>
          </cell>
          <cell r="R705" t="str">
            <v>GU</v>
          </cell>
          <cell r="S705">
            <v>13734863</v>
          </cell>
          <cell r="U705">
            <v>308472884</v>
          </cell>
        </row>
        <row r="706">
          <cell r="A706" t="str">
            <v>225.2.1.01.03</v>
          </cell>
          <cell r="B706">
            <v>680</v>
          </cell>
          <cell r="C706" t="str">
            <v>27-12-2017</v>
          </cell>
          <cell r="D706" t="str">
            <v>4.05</v>
          </cell>
          <cell r="E706" t="str">
            <v>12</v>
          </cell>
          <cell r="F706">
            <v>17</v>
          </cell>
          <cell r="G706">
            <v>27</v>
          </cell>
          <cell r="H706" t="str">
            <v>5</v>
          </cell>
          <cell r="I706" t="str">
            <v>2</v>
          </cell>
          <cell r="J706" t="str">
            <v>1</v>
          </cell>
          <cell r="K706" t="str">
            <v>01</v>
          </cell>
          <cell r="L706" t="str">
            <v>03</v>
          </cell>
          <cell r="N706" t="str">
            <v>17.27.5.2.1.01.03</v>
          </cell>
          <cell r="O706" t="str">
            <v>5.2.1.01.03</v>
          </cell>
          <cell r="P706" t="str">
            <v>Honorarium Pelaksana Kegiatan - PPTK dan BPP - Bulan Oktober s/d Desember 2017 -  Kegiatan Pemrosesan Pengurusaan CPNSD, Perubahan Status Ke-PNS, Karpeg, Karis, Karsu, Taspen dan SK.THL</v>
          </cell>
          <cell r="Q706" t="str">
            <v>UP/GU/TU</v>
          </cell>
          <cell r="R706" t="str">
            <v>GU</v>
          </cell>
          <cell r="T706">
            <v>1050000</v>
          </cell>
          <cell r="U706">
            <v>307422884</v>
          </cell>
        </row>
        <row r="707">
          <cell r="A707" t="str">
            <v>104PPh Pasal 21 ....</v>
          </cell>
          <cell r="B707">
            <v>681</v>
          </cell>
          <cell r="C707" t="str">
            <v>27-12-2017</v>
          </cell>
          <cell r="D707" t="str">
            <v>4.05</v>
          </cell>
          <cell r="E707" t="str">
            <v>12</v>
          </cell>
          <cell r="F707">
            <v>17</v>
          </cell>
          <cell r="G707">
            <v>27</v>
          </cell>
          <cell r="H707" t="str">
            <v xml:space="preserve">PPh Pasal 21 </v>
          </cell>
          <cell r="M707" t="str">
            <v>a</v>
          </cell>
          <cell r="N707" t="str">
            <v>17.27.PPh Pasal 21 ....</v>
          </cell>
          <cell r="O707" t="str">
            <v>PPh Pasal 21 ....</v>
          </cell>
          <cell r="P707" t="str">
            <v>Pajak - PPh Pasal 21 - Honorarium Pelaksana Kegiatan - PPTK dan BPP - Bulan Oktober s/d Desember 2017 -  Kegiatan Pemrosesan Pengurusaan CPNSD, Perubahan Status Ke-PNS, Karpeg, Karis, Karsu, Taspen dan SK.THL</v>
          </cell>
          <cell r="Q707" t="str">
            <v>UP/GU/TU</v>
          </cell>
          <cell r="R707" t="str">
            <v>GU</v>
          </cell>
          <cell r="S707">
            <v>52500</v>
          </cell>
          <cell r="U707">
            <v>307475384</v>
          </cell>
        </row>
        <row r="708">
          <cell r="A708" t="str">
            <v>105PPh Pasal 21 ....</v>
          </cell>
          <cell r="B708">
            <v>682</v>
          </cell>
          <cell r="C708" t="str">
            <v>27-12-2017</v>
          </cell>
          <cell r="D708" t="str">
            <v>4.05</v>
          </cell>
          <cell r="E708" t="str">
            <v>12</v>
          </cell>
          <cell r="F708">
            <v>17</v>
          </cell>
          <cell r="G708">
            <v>27</v>
          </cell>
          <cell r="H708" t="str">
            <v xml:space="preserve">PPh Pasal 21 </v>
          </cell>
          <cell r="M708" t="str">
            <v>a</v>
          </cell>
          <cell r="N708" t="str">
            <v>17.27.PPh Pasal 21 ....</v>
          </cell>
          <cell r="O708" t="str">
            <v>PPh Pasal 21 ....</v>
          </cell>
          <cell r="P708" t="str">
            <v>Pajak - PPh Pasal 21 - Honorarium Pelaksana Kegiatan - PPTK dan BPP - Bulan Oktober s/d Desember 2017 -  Kegiatan Pemrosesan Pengurusaan CPNSD, Perubahan Status Ke-PNS, Karpeg, Karis, Karsu, Taspen dan SK.THL</v>
          </cell>
          <cell r="Q708" t="str">
            <v>UP/GU/TU</v>
          </cell>
          <cell r="R708" t="str">
            <v>GU</v>
          </cell>
          <cell r="T708">
            <v>52500</v>
          </cell>
          <cell r="U708">
            <v>307422884</v>
          </cell>
        </row>
        <row r="709">
          <cell r="A709" t="str">
            <v>45.2.1.02.03</v>
          </cell>
          <cell r="B709">
            <v>683</v>
          </cell>
          <cell r="C709" t="str">
            <v>27-12-2017</v>
          </cell>
          <cell r="D709" t="str">
            <v>4.05</v>
          </cell>
          <cell r="E709" t="str">
            <v>12</v>
          </cell>
          <cell r="F709">
            <v>17</v>
          </cell>
          <cell r="G709">
            <v>27</v>
          </cell>
          <cell r="H709" t="str">
            <v>5</v>
          </cell>
          <cell r="I709" t="str">
            <v>2</v>
          </cell>
          <cell r="J709" t="str">
            <v>1</v>
          </cell>
          <cell r="K709" t="str">
            <v>02</v>
          </cell>
          <cell r="L709" t="str">
            <v>03</v>
          </cell>
          <cell r="N709" t="str">
            <v>17.27.5.2.1.02.03</v>
          </cell>
          <cell r="O709" t="str">
            <v>5.2.1.02.03</v>
          </cell>
          <cell r="P709" t="str">
            <v>Honorarium Pelaksana Kegiatan - Honor Tim Terpadu - Bulan Desember 2017 -  Kegiatan Pemrosesan Pengurusaan CPNSD, Perubahan Status Ke-PNS, Karpeg, Karis, Karsu, Taspen dan SK.THL</v>
          </cell>
          <cell r="Q709" t="str">
            <v>UP/GU/TU</v>
          </cell>
          <cell r="R709" t="str">
            <v>GU</v>
          </cell>
          <cell r="T709">
            <v>4750000</v>
          </cell>
          <cell r="U709">
            <v>302672884</v>
          </cell>
        </row>
        <row r="710">
          <cell r="A710" t="str">
            <v>106PPh Pasal 21 ....</v>
          </cell>
          <cell r="B710">
            <v>684</v>
          </cell>
          <cell r="C710" t="str">
            <v>27-12-2017</v>
          </cell>
          <cell r="D710" t="str">
            <v>4.05</v>
          </cell>
          <cell r="E710" t="str">
            <v>12</v>
          </cell>
          <cell r="F710">
            <v>17</v>
          </cell>
          <cell r="G710">
            <v>27</v>
          </cell>
          <cell r="H710" t="str">
            <v xml:space="preserve">PPh Pasal 21 </v>
          </cell>
          <cell r="M710" t="str">
            <v>a</v>
          </cell>
          <cell r="N710" t="str">
            <v>17.27.PPh Pasal 21 ....</v>
          </cell>
          <cell r="O710" t="str">
            <v>PPh Pasal 21 ....</v>
          </cell>
          <cell r="P710" t="str">
            <v>Pajak - PPh Pasal 21 - Honorarium Pelaksana Kegiatan - Honor Tim Terpadu - Bulan Desember 2017 -  Kegiatan Pemrosesan Pengurusaan CPNSD, Perubahan Status Ke-PNS, Karpeg, Karis, Karsu, Taspen dan SK.THL</v>
          </cell>
          <cell r="Q710" t="str">
            <v>UP/GU/TU</v>
          </cell>
          <cell r="R710" t="str">
            <v>GU</v>
          </cell>
          <cell r="S710">
            <v>357000</v>
          </cell>
          <cell r="U710">
            <v>303029884</v>
          </cell>
        </row>
        <row r="711">
          <cell r="A711" t="str">
            <v>107PPh Pasal 21 ....</v>
          </cell>
          <cell r="B711">
            <v>685</v>
          </cell>
          <cell r="C711" t="str">
            <v>27-12-2017</v>
          </cell>
          <cell r="D711" t="str">
            <v>4.05</v>
          </cell>
          <cell r="E711" t="str">
            <v>12</v>
          </cell>
          <cell r="F711">
            <v>17</v>
          </cell>
          <cell r="G711">
            <v>27</v>
          </cell>
          <cell r="H711" t="str">
            <v xml:space="preserve">PPh Pasal 21 </v>
          </cell>
          <cell r="M711" t="str">
            <v>a</v>
          </cell>
          <cell r="N711" t="str">
            <v>17.27.PPh Pasal 21 ....</v>
          </cell>
          <cell r="O711" t="str">
            <v>PPh Pasal 21 ....</v>
          </cell>
          <cell r="P711" t="str">
            <v>Pajak - PPh Pasal 21 - Honorarium Pelaksana Kegiatan - Honor Tim Terpadu - Bulan Desember 2017 -  Kegiatan Pemrosesan Pengurusaan CPNSD, Perubahan Status Ke-PNS, Karpeg, Karis, Karsu, Taspen dan SK.THL</v>
          </cell>
          <cell r="Q711" t="str">
            <v>UP/GU/TU</v>
          </cell>
          <cell r="R711" t="str">
            <v>GU</v>
          </cell>
          <cell r="T711">
            <v>357000</v>
          </cell>
          <cell r="U711">
            <v>302672884</v>
          </cell>
        </row>
        <row r="712">
          <cell r="A712" t="str">
            <v>55.2.1.02.03</v>
          </cell>
          <cell r="B712">
            <v>686</v>
          </cell>
          <cell r="C712" t="str">
            <v>27-12-2017</v>
          </cell>
          <cell r="D712" t="str">
            <v>4.05</v>
          </cell>
          <cell r="E712" t="str">
            <v>12</v>
          </cell>
          <cell r="F712">
            <v>17</v>
          </cell>
          <cell r="G712">
            <v>27</v>
          </cell>
          <cell r="H712" t="str">
            <v>5</v>
          </cell>
          <cell r="I712" t="str">
            <v>2</v>
          </cell>
          <cell r="J712" t="str">
            <v>1</v>
          </cell>
          <cell r="K712" t="str">
            <v>02</v>
          </cell>
          <cell r="L712" t="str">
            <v>03</v>
          </cell>
          <cell r="N712" t="str">
            <v>17.27.5.2.1.02.03</v>
          </cell>
          <cell r="O712" t="str">
            <v>5.2.1.02.03</v>
          </cell>
          <cell r="P712" t="str">
            <v>Honorarium Pelaksana Kegiatan - Honor Tim Verifikasi Pengangkatan Tenaga Kontrak - Bulan Desember 2017 - Kegiatan Pemrosesan Pengurusaan CPNSD, Perubahan Status Ke-PNS, Karpeg, Karis, Karsu, Taspen dan SK.THL</v>
          </cell>
          <cell r="Q712" t="str">
            <v>UP/GU/TU</v>
          </cell>
          <cell r="R712" t="str">
            <v>GU</v>
          </cell>
          <cell r="T712">
            <v>9765000</v>
          </cell>
          <cell r="U712">
            <v>292907884</v>
          </cell>
        </row>
        <row r="713">
          <cell r="A713" t="str">
            <v>108PPh Pasal 21 ....</v>
          </cell>
          <cell r="B713">
            <v>687</v>
          </cell>
          <cell r="C713" t="str">
            <v>27-12-2017</v>
          </cell>
          <cell r="D713" t="str">
            <v>4.05</v>
          </cell>
          <cell r="E713" t="str">
            <v>12</v>
          </cell>
          <cell r="F713">
            <v>17</v>
          </cell>
          <cell r="G713">
            <v>27</v>
          </cell>
          <cell r="H713" t="str">
            <v xml:space="preserve">PPh Pasal 21 </v>
          </cell>
          <cell r="M713" t="str">
            <v>a</v>
          </cell>
          <cell r="N713" t="str">
            <v>17.27.PPh Pasal 21 ....</v>
          </cell>
          <cell r="O713" t="str">
            <v>PPh Pasal 21 ....</v>
          </cell>
          <cell r="P713" t="str">
            <v>Pajak - PPh Pasal 21 - Honorarium Pelaksana Kegiatan - Honor Tim Verifikasi Pengangkatan Tenaga Kontrak - Bulan Desember 2017 - Kegiatan Pemrosesan Pengurusaan CPNSD, Perubahan Status Ke-PNS, Karpeg, Karis, Karsu, Taspen dan SK.THL</v>
          </cell>
          <cell r="Q713" t="str">
            <v>UP/GU/TU</v>
          </cell>
          <cell r="R713" t="str">
            <v>GU</v>
          </cell>
          <cell r="S713">
            <v>1074750</v>
          </cell>
          <cell r="U713">
            <v>293982634</v>
          </cell>
        </row>
        <row r="714">
          <cell r="A714" t="str">
            <v>109PPh Pasal 21 ....</v>
          </cell>
          <cell r="B714">
            <v>688</v>
          </cell>
          <cell r="C714" t="str">
            <v>27-12-2017</v>
          </cell>
          <cell r="D714" t="str">
            <v>4.05</v>
          </cell>
          <cell r="E714" t="str">
            <v>12</v>
          </cell>
          <cell r="F714">
            <v>17</v>
          </cell>
          <cell r="G714">
            <v>27</v>
          </cell>
          <cell r="H714" t="str">
            <v xml:space="preserve">PPh Pasal 21 </v>
          </cell>
          <cell r="M714" t="str">
            <v>a</v>
          </cell>
          <cell r="N714" t="str">
            <v>17.27.PPh Pasal 21 ....</v>
          </cell>
          <cell r="O714" t="str">
            <v>PPh Pasal 21 ....</v>
          </cell>
          <cell r="P714" t="str">
            <v>Pajak - PPh Pasal 21 - Honorarium Pelaksana Kegiatan - Honor Tim Verifikasi Pengangkatan Tenaga Kontrak - Bulan Desember 2017 - Kegiatan Pemrosesan Pengurusaan CPNSD, Perubahan Status Ke-PNS, Karpeg, Karis, Karsu, Taspen dan SK.THL</v>
          </cell>
          <cell r="Q714" t="str">
            <v>UP/GU/TU</v>
          </cell>
          <cell r="R714" t="str">
            <v>GU</v>
          </cell>
          <cell r="T714">
            <v>1074750</v>
          </cell>
          <cell r="U714">
            <v>292907884</v>
          </cell>
        </row>
        <row r="715">
          <cell r="A715" t="str">
            <v>195.2.1.03.01</v>
          </cell>
          <cell r="B715">
            <v>689</v>
          </cell>
          <cell r="C715" t="str">
            <v>27-12-2017</v>
          </cell>
          <cell r="D715" t="str">
            <v>4.05</v>
          </cell>
          <cell r="E715" t="str">
            <v>12</v>
          </cell>
          <cell r="F715">
            <v>17</v>
          </cell>
          <cell r="G715">
            <v>27</v>
          </cell>
          <cell r="H715" t="str">
            <v>5</v>
          </cell>
          <cell r="I715" t="str">
            <v>2</v>
          </cell>
          <cell r="J715" t="str">
            <v>1</v>
          </cell>
          <cell r="K715" t="str">
            <v>03</v>
          </cell>
          <cell r="L715" t="str">
            <v>01</v>
          </cell>
          <cell r="N715" t="str">
            <v>17.27.5.2.1.03.01</v>
          </cell>
          <cell r="O715" t="str">
            <v>5.2.1.03.01</v>
          </cell>
          <cell r="P715" t="str">
            <v>Uang Lembur PNS - An. Drs. Azid Supriyanto, dkk dalam rangka Persiapan Verifikasi Administrasi Tenaga Kontrak - Tanggal 09 s/d 11 Desember 2017 - Kegiatan Pemrosesan Pengurusaan CPNSD, Perubahan Status Ke-PNS, Karpeg, Karis, Karsu, Taspen dan SK.THL</v>
          </cell>
          <cell r="Q715" t="str">
            <v>UP/GU/TU</v>
          </cell>
          <cell r="R715" t="str">
            <v>GU</v>
          </cell>
          <cell r="T715">
            <v>3143150</v>
          </cell>
          <cell r="U715">
            <v>289764734</v>
          </cell>
        </row>
        <row r="716">
          <cell r="A716" t="str">
            <v>110PPh Pasal 21 ....</v>
          </cell>
          <cell r="B716">
            <v>690</v>
          </cell>
          <cell r="C716" t="str">
            <v>27-12-2017</v>
          </cell>
          <cell r="D716" t="str">
            <v>4.05</v>
          </cell>
          <cell r="E716" t="str">
            <v>12</v>
          </cell>
          <cell r="F716">
            <v>17</v>
          </cell>
          <cell r="G716">
            <v>27</v>
          </cell>
          <cell r="H716" t="str">
            <v xml:space="preserve">PPh Pasal 21 </v>
          </cell>
          <cell r="M716" t="str">
            <v>a</v>
          </cell>
          <cell r="N716" t="str">
            <v>17.27.PPh Pasal 21 ....</v>
          </cell>
          <cell r="O716" t="str">
            <v>PPh Pasal 21 ....</v>
          </cell>
          <cell r="P716" t="str">
            <v xml:space="preserve">Pajak - PPh Pasal 21 - Uang Lembur PNS - An. Drs. Azid Supriyanto, dkk dalam rangka Persiapan Verifikasi Administrasi Tenaga Kontrak - Tanggal 09 s/d 11 Desember 2017 - Kegiatan Pemrosesan Pengurusaan CPNSD, Perubahan Status Ke-PNS, Karpeg, Karis, Karsu, </v>
          </cell>
          <cell r="Q716" t="str">
            <v>UP/GU/TU</v>
          </cell>
          <cell r="R716" t="str">
            <v>GU</v>
          </cell>
          <cell r="S716">
            <v>223850</v>
          </cell>
          <cell r="U716">
            <v>289988584</v>
          </cell>
        </row>
        <row r="717">
          <cell r="A717" t="str">
            <v>111PPh Pasal 21 ....</v>
          </cell>
          <cell r="B717">
            <v>691</v>
          </cell>
          <cell r="C717" t="str">
            <v>27-12-2017</v>
          </cell>
          <cell r="D717" t="str">
            <v>4.05</v>
          </cell>
          <cell r="E717" t="str">
            <v>12</v>
          </cell>
          <cell r="F717">
            <v>17</v>
          </cell>
          <cell r="G717">
            <v>27</v>
          </cell>
          <cell r="H717" t="str">
            <v xml:space="preserve">PPh Pasal 21 </v>
          </cell>
          <cell r="M717" t="str">
            <v>a</v>
          </cell>
          <cell r="N717" t="str">
            <v>17.27.PPh Pasal 21 ....</v>
          </cell>
          <cell r="O717" t="str">
            <v>PPh Pasal 21 ....</v>
          </cell>
          <cell r="P717" t="str">
            <v xml:space="preserve">Pajak - PPh Pasal 21 - Uang Lembur PNS - An. Drs. Azid Supriyanto, dkk dalam rangka Persiapan Verifikasi Administrasi Tenaga Kontrak - Tanggal 09 s/d 11 Desember 2017 - Kegiatan Pemrosesan Pengurusaan CPNSD, Perubahan Status Ke-PNS, Karpeg, Karis, Karsu, </v>
          </cell>
          <cell r="Q717" t="str">
            <v>UP/GU/TU</v>
          </cell>
          <cell r="R717" t="str">
            <v>GU</v>
          </cell>
          <cell r="T717">
            <v>223850</v>
          </cell>
          <cell r="U717">
            <v>289764734</v>
          </cell>
        </row>
        <row r="718">
          <cell r="A718" t="str">
            <v>175.2.2.01.01</v>
          </cell>
          <cell r="B718">
            <v>692</v>
          </cell>
          <cell r="C718" t="str">
            <v>27-12-2017</v>
          </cell>
          <cell r="D718" t="str">
            <v>4.05</v>
          </cell>
          <cell r="E718" t="str">
            <v>12</v>
          </cell>
          <cell r="F718">
            <v>17</v>
          </cell>
          <cell r="G718">
            <v>27</v>
          </cell>
          <cell r="H718" t="str">
            <v>5</v>
          </cell>
          <cell r="I718" t="str">
            <v>2</v>
          </cell>
          <cell r="J718">
            <v>2</v>
          </cell>
          <cell r="K718" t="str">
            <v>01</v>
          </cell>
          <cell r="L718" t="str">
            <v>01</v>
          </cell>
          <cell r="N718" t="str">
            <v>17.27.5.2.2.01.01</v>
          </cell>
          <cell r="O718" t="str">
            <v>5.2.2.01.01</v>
          </cell>
          <cell r="P718" t="str">
            <v>Belanja Alat Tulis Kantor - Bulan November 2017 - Kegiatan Pemrosesan Pengurusaan CPNSD, Perubahan Status Ke-PNS, Karpeg, Karis, Karsu, Taspen dan SK.THL</v>
          </cell>
          <cell r="Q718" t="str">
            <v>UP/GU/TU</v>
          </cell>
          <cell r="R718" t="str">
            <v>GU</v>
          </cell>
          <cell r="T718">
            <v>597500</v>
          </cell>
          <cell r="U718">
            <v>289167234</v>
          </cell>
        </row>
        <row r="719">
          <cell r="A719" t="str">
            <v>185.2.2.01.01</v>
          </cell>
          <cell r="B719">
            <v>693</v>
          </cell>
          <cell r="C719" t="str">
            <v>27-12-2017</v>
          </cell>
          <cell r="D719" t="str">
            <v>4.05</v>
          </cell>
          <cell r="E719" t="str">
            <v>12</v>
          </cell>
          <cell r="F719">
            <v>17</v>
          </cell>
          <cell r="G719">
            <v>27</v>
          </cell>
          <cell r="H719" t="str">
            <v>5</v>
          </cell>
          <cell r="I719" t="str">
            <v>2</v>
          </cell>
          <cell r="J719">
            <v>2</v>
          </cell>
          <cell r="K719" t="str">
            <v>01</v>
          </cell>
          <cell r="L719" t="str">
            <v>01</v>
          </cell>
          <cell r="N719" t="str">
            <v>17.27.5.2.2.01.01</v>
          </cell>
          <cell r="O719" t="str">
            <v>5.2.2.01.01</v>
          </cell>
          <cell r="P719" t="str">
            <v>Belanja Alat Tulis Kantor - Bulan Desember 2017 -  Kegiatan Pemrosesan Pengurusaan CPNSD, Perubahan Status Ke-PNS, Karpeg, Karis, Karsu, Taspen dan SK.THL</v>
          </cell>
          <cell r="Q719" t="str">
            <v>UP/GU/TU</v>
          </cell>
          <cell r="R719" t="str">
            <v>GU</v>
          </cell>
          <cell r="T719">
            <v>543400</v>
          </cell>
          <cell r="U719">
            <v>288623834</v>
          </cell>
        </row>
        <row r="720">
          <cell r="A720" t="str">
            <v>175.2.2.06.02</v>
          </cell>
          <cell r="B720">
            <v>694</v>
          </cell>
          <cell r="C720" t="str">
            <v>27-12-2017</v>
          </cell>
          <cell r="D720" t="str">
            <v>4.05</v>
          </cell>
          <cell r="E720" t="str">
            <v>12</v>
          </cell>
          <cell r="F720">
            <v>17</v>
          </cell>
          <cell r="G720">
            <v>27</v>
          </cell>
          <cell r="H720" t="str">
            <v>5</v>
          </cell>
          <cell r="I720" t="str">
            <v>2</v>
          </cell>
          <cell r="J720" t="str">
            <v>2</v>
          </cell>
          <cell r="K720" t="str">
            <v>06</v>
          </cell>
          <cell r="L720" t="str">
            <v>02</v>
          </cell>
          <cell r="N720" t="str">
            <v>17.27.5.2.2.06.02</v>
          </cell>
          <cell r="O720" t="str">
            <v>5.2.2.06.02</v>
          </cell>
          <cell r="P720" t="str">
            <v>Belanja Penggandaan - Bulan November 2017 - Kegiatan Pemrosesan Pengurusaan CPNSD, Perubahan Status Ke-PNS, Karpeg, Karis, Karsu, Taspen dan SK.THL</v>
          </cell>
          <cell r="Q720" t="str">
            <v>UP/GU/TU</v>
          </cell>
          <cell r="R720" t="str">
            <v>GU</v>
          </cell>
          <cell r="T720">
            <v>550000</v>
          </cell>
          <cell r="U720">
            <v>288073834</v>
          </cell>
        </row>
        <row r="721">
          <cell r="A721" t="str">
            <v>185.2.2.06.02</v>
          </cell>
          <cell r="B721">
            <v>695</v>
          </cell>
          <cell r="C721" t="str">
            <v>27-12-2017</v>
          </cell>
          <cell r="D721" t="str">
            <v>4.05</v>
          </cell>
          <cell r="E721" t="str">
            <v>12</v>
          </cell>
          <cell r="F721">
            <v>17</v>
          </cell>
          <cell r="G721">
            <v>27</v>
          </cell>
          <cell r="H721" t="str">
            <v>5</v>
          </cell>
          <cell r="I721" t="str">
            <v>2</v>
          </cell>
          <cell r="J721" t="str">
            <v>2</v>
          </cell>
          <cell r="K721" t="str">
            <v>06</v>
          </cell>
          <cell r="L721" t="str">
            <v>02</v>
          </cell>
          <cell r="N721" t="str">
            <v>17.27.5.2.2.06.02</v>
          </cell>
          <cell r="O721" t="str">
            <v>5.2.2.06.02</v>
          </cell>
          <cell r="P721" t="str">
            <v>Belanja Penggandaan - Bulan Desember 2017 - Kegiatan Pemrosesan Pengurusaan CPNSD, Perubahan Status Ke-PNS, Karpeg, Karis, Karsu, Taspen dan SK.THL</v>
          </cell>
          <cell r="Q721" t="str">
            <v>UP/GU/TU</v>
          </cell>
          <cell r="R721" t="str">
            <v>GU</v>
          </cell>
          <cell r="T721">
            <v>450000</v>
          </cell>
          <cell r="U721">
            <v>287623834</v>
          </cell>
        </row>
        <row r="722">
          <cell r="A722" t="str">
            <v>125.2.2.11.04</v>
          </cell>
          <cell r="B722">
            <v>696</v>
          </cell>
          <cell r="C722" t="str">
            <v>27-12-2017</v>
          </cell>
          <cell r="D722" t="str">
            <v>4.05</v>
          </cell>
          <cell r="E722" t="str">
            <v>12</v>
          </cell>
          <cell r="F722">
            <v>17</v>
          </cell>
          <cell r="G722">
            <v>27</v>
          </cell>
          <cell r="H722" t="str">
            <v>5</v>
          </cell>
          <cell r="I722" t="str">
            <v>2</v>
          </cell>
          <cell r="J722" t="str">
            <v>2</v>
          </cell>
          <cell r="K722">
            <v>11</v>
          </cell>
          <cell r="L722" t="str">
            <v>04</v>
          </cell>
          <cell r="N722" t="str">
            <v>17.27.5.2.2.11.04</v>
          </cell>
          <cell r="O722" t="str">
            <v>5.2.2.11.04</v>
          </cell>
          <cell r="P722" t="str">
            <v>Belanja Makanan dan Minuman Kegiatan - Verifikasi Berkas Administrasi Tenaga Kontrak - Tanggal 12 s/d 14 Desember 2017 - Kegiatan Pemrosesan Pengurusaan CPNSD, Perubahan Status Ke-PNS, Karpeg, Karis, Karsu, Taspen dan SK.THL</v>
          </cell>
          <cell r="Q722" t="str">
            <v>UP/GU/TU</v>
          </cell>
          <cell r="R722" t="str">
            <v>GU</v>
          </cell>
          <cell r="T722">
            <v>1650000</v>
          </cell>
          <cell r="U722">
            <v>285973834</v>
          </cell>
        </row>
        <row r="723">
          <cell r="A723" t="str">
            <v>82PPh Pasal 23....</v>
          </cell>
          <cell r="B723">
            <v>697</v>
          </cell>
          <cell r="C723" t="str">
            <v>27-12-2017</v>
          </cell>
          <cell r="D723" t="str">
            <v>4.05</v>
          </cell>
          <cell r="E723" t="str">
            <v>12</v>
          </cell>
          <cell r="F723">
            <v>17</v>
          </cell>
          <cell r="G723">
            <v>27</v>
          </cell>
          <cell r="H723" t="str">
            <v>PPh Pasal 23</v>
          </cell>
          <cell r="M723" t="str">
            <v>a</v>
          </cell>
          <cell r="N723" t="str">
            <v>17.27.PPh Pasal 23....</v>
          </cell>
          <cell r="O723" t="str">
            <v>PPh Pasal 23....</v>
          </cell>
          <cell r="P723" t="str">
            <v>Pajak - PPh Pasal 23 - Belanja Makanan dan Minuman Kegiatan - Verifikasi Berkas Administrasi Tenaga Kontrak - Tanggal 12 s/d 14 Desember 2017 - Kegiatan Pemrosesan Pengurusaan CPNSD, Perubahan Status Ke-PNS, Karpeg, Karis, Karsu, Taspen dan SK.THL</v>
          </cell>
          <cell r="Q723" t="str">
            <v>UP/GU/TU</v>
          </cell>
          <cell r="R723" t="str">
            <v>GU</v>
          </cell>
          <cell r="S723">
            <v>33000</v>
          </cell>
          <cell r="U723">
            <v>286006834</v>
          </cell>
        </row>
        <row r="724">
          <cell r="A724" t="str">
            <v>83PPh Pasal 23....</v>
          </cell>
          <cell r="B724">
            <v>698</v>
          </cell>
          <cell r="C724" t="str">
            <v>27-12-2017</v>
          </cell>
          <cell r="D724" t="str">
            <v>4.05</v>
          </cell>
          <cell r="E724" t="str">
            <v>12</v>
          </cell>
          <cell r="F724">
            <v>17</v>
          </cell>
          <cell r="G724">
            <v>27</v>
          </cell>
          <cell r="H724" t="str">
            <v>PPh Pasal 23</v>
          </cell>
          <cell r="M724" t="str">
            <v>a</v>
          </cell>
          <cell r="N724" t="str">
            <v>17.27.PPh Pasal 23....</v>
          </cell>
          <cell r="O724" t="str">
            <v>PPh Pasal 23....</v>
          </cell>
          <cell r="P724" t="str">
            <v>Pajak - PPh Pasal 23 - Belanja Makanan dan Minuman Kegiatan - Verifikasi Berkas Administrasi Tenaga Kontrak - Tanggal 12 s/d 14 Desember 2017 - Kegiatan Pemrosesan Pengurusaan CPNSD, Perubahan Status Ke-PNS, Karpeg, Karis, Karsu, Taspen dan SK.THL</v>
          </cell>
          <cell r="Q724" t="str">
            <v>UP/GU/TU</v>
          </cell>
          <cell r="R724" t="str">
            <v>GU</v>
          </cell>
          <cell r="T724">
            <v>33000</v>
          </cell>
          <cell r="U724">
            <v>285973834</v>
          </cell>
        </row>
        <row r="725">
          <cell r="A725" t="str">
            <v>185.2.2.15.01</v>
          </cell>
          <cell r="B725">
            <v>699</v>
          </cell>
          <cell r="C725" t="str">
            <v>27-12-2017</v>
          </cell>
          <cell r="D725" t="str">
            <v>4.05</v>
          </cell>
          <cell r="E725" t="str">
            <v>12</v>
          </cell>
          <cell r="F725">
            <v>17</v>
          </cell>
          <cell r="G725">
            <v>27</v>
          </cell>
          <cell r="H725" t="str">
            <v>5</v>
          </cell>
          <cell r="I725" t="str">
            <v>2</v>
          </cell>
          <cell r="J725" t="str">
            <v>2</v>
          </cell>
          <cell r="K725">
            <v>15</v>
          </cell>
          <cell r="L725" t="str">
            <v>01</v>
          </cell>
          <cell r="N725" t="str">
            <v>17.27.5.2.2.15.01</v>
          </cell>
          <cell r="O725" t="str">
            <v>5.2.2.15.01</v>
          </cell>
          <cell r="P725" t="str">
            <v>Belanja Perjalanan Dinas Dalam Daerah - An. Suprapto, S.IP. Dkk dalam rangka Pengambilan Kartu Taspen baru ke PT. Taspen Cabang Bandar Lampung - Tanggal 24 November 2017 - Kegiatan Pemrosesan Pengurusaan CPNSD, Perubahan Status Ke-PNS, Karpeg, Karis, Kars</v>
          </cell>
          <cell r="Q725" t="str">
            <v>UP/GU/TU</v>
          </cell>
          <cell r="R725" t="str">
            <v>GU</v>
          </cell>
          <cell r="T725">
            <v>750000</v>
          </cell>
          <cell r="U725">
            <v>285223834</v>
          </cell>
        </row>
        <row r="726">
          <cell r="A726" t="str">
            <v>325.2.2.15.02</v>
          </cell>
          <cell r="B726">
            <v>700</v>
          </cell>
          <cell r="C726" t="str">
            <v>27-12-2017</v>
          </cell>
          <cell r="D726" t="str">
            <v>4.05</v>
          </cell>
          <cell r="E726" t="str">
            <v>12</v>
          </cell>
          <cell r="F726">
            <v>17</v>
          </cell>
          <cell r="G726">
            <v>27</v>
          </cell>
          <cell r="H726" t="str">
            <v>5</v>
          </cell>
          <cell r="I726" t="str">
            <v>2</v>
          </cell>
          <cell r="J726" t="str">
            <v>2</v>
          </cell>
          <cell r="K726">
            <v>15</v>
          </cell>
          <cell r="L726" t="str">
            <v>02</v>
          </cell>
          <cell r="N726" t="str">
            <v>17.27.5.2.2.15.02</v>
          </cell>
          <cell r="O726" t="str">
            <v>5.2.2.15.02</v>
          </cell>
          <cell r="P726" t="str">
            <v>Belanja Perjalanan Dinas Luar Daerah - An. Suprapto, S.IP., M.IP. Dkk dalam rangka Penyampaian Surat Kepala BKPSDM Kota Metro perihal Usul Penetapan Kartu Pegawai, Kartu Suami , Kartu Istri serta Perbaikan Kartu Istri ke Kanreg. V BKN Jakarta - Tanggal 13</v>
          </cell>
          <cell r="Q726" t="str">
            <v>UP/GU/TU</v>
          </cell>
          <cell r="R726" t="str">
            <v>GU</v>
          </cell>
          <cell r="T726">
            <v>7072000</v>
          </cell>
          <cell r="U726">
            <v>278151834</v>
          </cell>
        </row>
        <row r="727">
          <cell r="A727" t="str">
            <v>335.2.2.15.02</v>
          </cell>
          <cell r="B727">
            <v>701</v>
          </cell>
          <cell r="C727" t="str">
            <v>27-12-2017</v>
          </cell>
          <cell r="D727" t="str">
            <v>4.05</v>
          </cell>
          <cell r="E727" t="str">
            <v>12</v>
          </cell>
          <cell r="F727">
            <v>17</v>
          </cell>
          <cell r="G727">
            <v>27</v>
          </cell>
          <cell r="H727" t="str">
            <v>5</v>
          </cell>
          <cell r="I727" t="str">
            <v>2</v>
          </cell>
          <cell r="J727" t="str">
            <v>2</v>
          </cell>
          <cell r="K727">
            <v>15</v>
          </cell>
          <cell r="L727" t="str">
            <v>02</v>
          </cell>
          <cell r="N727" t="str">
            <v>17.27.5.2.2.15.02</v>
          </cell>
          <cell r="O727" t="str">
            <v>5.2.2.15.02</v>
          </cell>
          <cell r="P727" t="str">
            <v>Belanja Perjalanan Dinas Luar Daerah - An. Suprapto, S.IP. Dkk dalam rangka Penyampaian Berkas Usul Penetapan Karpeg, Karis, Karsu, An. Nurhasanah dkk ke Kanreg. V BKN Jakarta - Tanggal 04 s/d 06 Desember 2017 -  Kegiatan Pemrosesan Pengurusaan CPNSD, Per</v>
          </cell>
          <cell r="Q727" t="str">
            <v>UP/GU/TU</v>
          </cell>
          <cell r="R727" t="str">
            <v>GU</v>
          </cell>
          <cell r="T727">
            <v>7140000</v>
          </cell>
          <cell r="U727">
            <v>271011834</v>
          </cell>
        </row>
        <row r="728">
          <cell r="A728" t="str">
            <v>345.2.2.15.02</v>
          </cell>
          <cell r="B728">
            <v>702</v>
          </cell>
          <cell r="C728" t="str">
            <v>27-12-2017</v>
          </cell>
          <cell r="D728" t="str">
            <v>4.05</v>
          </cell>
          <cell r="E728" t="str">
            <v>12</v>
          </cell>
          <cell r="F728">
            <v>17</v>
          </cell>
          <cell r="G728">
            <v>27</v>
          </cell>
          <cell r="H728" t="str">
            <v>5</v>
          </cell>
          <cell r="I728" t="str">
            <v>2</v>
          </cell>
          <cell r="J728" t="str">
            <v>2</v>
          </cell>
          <cell r="K728">
            <v>15</v>
          </cell>
          <cell r="L728" t="str">
            <v>02</v>
          </cell>
          <cell r="N728" t="str">
            <v>17.27.5.2.2.15.02</v>
          </cell>
          <cell r="O728" t="str">
            <v>5.2.2.15.02</v>
          </cell>
          <cell r="P728" t="str">
            <v>Belanja Perjalanan Dinas Luar Daerah -  An. Dr. Arya Septi Anggaira dkk dalam rangka Konsultasi tentang Perubahan Status ke PNS untuk CPNSD Formasi STTD Kementrian Perhubungan RI ke Kanreg.. V BKN Jakarta - Tanggal 18 s/d 20 Desember 2017 - Kegiatan Pemro</v>
          </cell>
          <cell r="Q728" t="str">
            <v>UP/GU/TU</v>
          </cell>
          <cell r="R728" t="str">
            <v>GU</v>
          </cell>
          <cell r="T728">
            <v>6520000</v>
          </cell>
          <cell r="U728">
            <v>264491834</v>
          </cell>
        </row>
        <row r="729">
          <cell r="A729" t="str">
            <v>20Panjar....</v>
          </cell>
          <cell r="B729">
            <v>703</v>
          </cell>
          <cell r="C729" t="str">
            <v>27-12-2017</v>
          </cell>
          <cell r="D729" t="str">
            <v>4.05</v>
          </cell>
          <cell r="E729" t="str">
            <v>12</v>
          </cell>
          <cell r="F729">
            <v>17</v>
          </cell>
          <cell r="G729">
            <v>29</v>
          </cell>
          <cell r="H729" t="str">
            <v>Panjar</v>
          </cell>
          <cell r="M729" t="str">
            <v>p</v>
          </cell>
          <cell r="N729" t="str">
            <v>17.29.Panjar....</v>
          </cell>
          <cell r="O729" t="str">
            <v>Panjar....</v>
          </cell>
          <cell r="P729" t="str">
            <v>Panjar - Kegiatan Pengurusan dan Penyerahan Satyalencana</v>
          </cell>
          <cell r="Q729" t="str">
            <v>UP/GU/TU</v>
          </cell>
          <cell r="R729" t="str">
            <v>GU</v>
          </cell>
          <cell r="S729">
            <v>8925650</v>
          </cell>
          <cell r="U729">
            <v>273417484</v>
          </cell>
        </row>
        <row r="730">
          <cell r="A730" t="str">
            <v>165.2.1.01.01</v>
          </cell>
          <cell r="B730">
            <v>704</v>
          </cell>
          <cell r="C730" t="str">
            <v>27-12-2017</v>
          </cell>
          <cell r="D730" t="str">
            <v>4.05</v>
          </cell>
          <cell r="E730" t="str">
            <v>12</v>
          </cell>
          <cell r="F730">
            <v>17</v>
          </cell>
          <cell r="G730">
            <v>29</v>
          </cell>
          <cell r="H730" t="str">
            <v>5</v>
          </cell>
          <cell r="I730" t="str">
            <v>2</v>
          </cell>
          <cell r="J730" t="str">
            <v>1</v>
          </cell>
          <cell r="K730" t="str">
            <v>01</v>
          </cell>
          <cell r="L730" t="str">
            <v>01</v>
          </cell>
          <cell r="N730" t="str">
            <v>17.29.5.2.1.01.01</v>
          </cell>
          <cell r="O730" t="str">
            <v>5.2.1.01.01</v>
          </cell>
          <cell r="P730" t="str">
            <v>Honorarium Panitia Pelaksana Kegiatan - PPTK dan BPP - Bulan Desember 2017 - Kegiatan Pengurusan dan Penyerahan Satyalencana</v>
          </cell>
          <cell r="Q730" t="str">
            <v>UP/GU/TU</v>
          </cell>
          <cell r="R730" t="str">
            <v>GU</v>
          </cell>
          <cell r="T730">
            <v>350000</v>
          </cell>
          <cell r="U730">
            <v>273067484</v>
          </cell>
        </row>
        <row r="731">
          <cell r="A731" t="str">
            <v>112PPh Pasal 21 ....</v>
          </cell>
          <cell r="B731">
            <v>705</v>
          </cell>
          <cell r="C731" t="str">
            <v>27-12-2017</v>
          </cell>
          <cell r="D731" t="str">
            <v>4.05</v>
          </cell>
          <cell r="E731" t="str">
            <v>12</v>
          </cell>
          <cell r="F731">
            <v>17</v>
          </cell>
          <cell r="G731">
            <v>29</v>
          </cell>
          <cell r="H731" t="str">
            <v xml:space="preserve">PPh Pasal 21 </v>
          </cell>
          <cell r="M731" t="str">
            <v>a</v>
          </cell>
          <cell r="N731" t="str">
            <v>17.29.PPh Pasal 21 ....</v>
          </cell>
          <cell r="O731" t="str">
            <v>PPh Pasal 21 ....</v>
          </cell>
          <cell r="P731" t="str">
            <v>Pajak - PPh Pasal 21 - Honorarium Panitia Pelaksana Kegiatan - PPTK dan BPP - Bulan Desember 2017 - Kegiatan Pengurusan dan Penyerahan Satyalencana</v>
          </cell>
          <cell r="Q731" t="str">
            <v>UP/GU/TU</v>
          </cell>
          <cell r="R731" t="str">
            <v>GU</v>
          </cell>
          <cell r="S731">
            <v>10000</v>
          </cell>
          <cell r="U731">
            <v>273077484</v>
          </cell>
        </row>
        <row r="732">
          <cell r="A732" t="str">
            <v>113PPh Pasal 21 ....</v>
          </cell>
          <cell r="B732">
            <v>706</v>
          </cell>
          <cell r="C732" t="str">
            <v>27-12-2017</v>
          </cell>
          <cell r="D732" t="str">
            <v>4.05</v>
          </cell>
          <cell r="E732" t="str">
            <v>12</v>
          </cell>
          <cell r="F732">
            <v>17</v>
          </cell>
          <cell r="G732">
            <v>29</v>
          </cell>
          <cell r="H732" t="str">
            <v xml:space="preserve">PPh Pasal 21 </v>
          </cell>
          <cell r="M732" t="str">
            <v>a</v>
          </cell>
          <cell r="N732" t="str">
            <v>17.29.PPh Pasal 21 ....</v>
          </cell>
          <cell r="O732" t="str">
            <v>PPh Pasal 21 ....</v>
          </cell>
          <cell r="P732" t="str">
            <v>Pajak - PPh Pasal 21 - Honorarium Panitia Pelaksana Kegiatan - PPTK dan BPP - Bulan Desember 2017 - Kegiatan Pengurusan dan Penyerahan Satyalencana</v>
          </cell>
          <cell r="Q732" t="str">
            <v>UP/GU/TU</v>
          </cell>
          <cell r="R732" t="str">
            <v>GU</v>
          </cell>
          <cell r="T732">
            <v>10000</v>
          </cell>
          <cell r="U732">
            <v>273067484</v>
          </cell>
        </row>
        <row r="733">
          <cell r="A733" t="str">
            <v>205.2.1.03.01</v>
          </cell>
          <cell r="B733">
            <v>707</v>
          </cell>
          <cell r="C733" t="str">
            <v>27-12-2017</v>
          </cell>
          <cell r="D733" t="str">
            <v>4.05</v>
          </cell>
          <cell r="E733" t="str">
            <v>12</v>
          </cell>
          <cell r="F733">
            <v>17</v>
          </cell>
          <cell r="G733">
            <v>29</v>
          </cell>
          <cell r="H733" t="str">
            <v>5</v>
          </cell>
          <cell r="I733" t="str">
            <v>2</v>
          </cell>
          <cell r="J733" t="str">
            <v>1</v>
          </cell>
          <cell r="K733" t="str">
            <v>03</v>
          </cell>
          <cell r="L733" t="str">
            <v>01</v>
          </cell>
          <cell r="N733" t="str">
            <v>17.29.5.2.1.03.01</v>
          </cell>
          <cell r="O733" t="str">
            <v>5.2.1.03.01</v>
          </cell>
          <cell r="P733" t="str">
            <v>Uang Lembur PNS - An. Murjono dkk dalam rangka Pengurusan usul untuk mendapatkan Penghargaan Satya Lencana Karya Satya - Tanggal 10 s/d 12 Desember 2017 - Kegiatan Pengurusan dan Penyerahan Satyalencana</v>
          </cell>
          <cell r="Q733" t="str">
            <v>UP/GU/TU</v>
          </cell>
          <cell r="R733" t="str">
            <v>GU</v>
          </cell>
          <cell r="T733">
            <v>1280000</v>
          </cell>
          <cell r="U733">
            <v>271787484</v>
          </cell>
        </row>
        <row r="734">
          <cell r="A734" t="str">
            <v>114PPh Pasal 21 ....</v>
          </cell>
          <cell r="B734">
            <v>708</v>
          </cell>
          <cell r="C734" t="str">
            <v>27-12-2017</v>
          </cell>
          <cell r="D734" t="str">
            <v>4.05</v>
          </cell>
          <cell r="E734" t="str">
            <v>12</v>
          </cell>
          <cell r="F734">
            <v>17</v>
          </cell>
          <cell r="G734">
            <v>29</v>
          </cell>
          <cell r="H734" t="str">
            <v xml:space="preserve">PPh Pasal 21 </v>
          </cell>
          <cell r="M734" t="str">
            <v>a</v>
          </cell>
          <cell r="N734" t="str">
            <v>17.29.PPh Pasal 21 ....</v>
          </cell>
          <cell r="O734" t="str">
            <v>PPh Pasal 21 ....</v>
          </cell>
          <cell r="P734" t="str">
            <v>Pajak - PPh Pasal 21 - Uang Lembur PNS - An. Murjono dkk dalam rangka Pengurusan usul untuk mendapatkan Penghargaan Satya Lencana Karya Satya - Tanggal 10 s/d 12 Desember 2017 - Kegiatan Pengurusan dan Penyerahan Satyalencana</v>
          </cell>
          <cell r="Q734" t="str">
            <v>UP/GU/TU</v>
          </cell>
          <cell r="R734" t="str">
            <v>GU</v>
          </cell>
          <cell r="S734">
            <v>80800</v>
          </cell>
          <cell r="U734">
            <v>271868284</v>
          </cell>
        </row>
        <row r="735">
          <cell r="A735" t="str">
            <v>115PPh Pasal 21 ....</v>
          </cell>
          <cell r="B735">
            <v>709</v>
          </cell>
          <cell r="C735" t="str">
            <v>27-12-2017</v>
          </cell>
          <cell r="D735" t="str">
            <v>4.05</v>
          </cell>
          <cell r="E735" t="str">
            <v>12</v>
          </cell>
          <cell r="F735">
            <v>17</v>
          </cell>
          <cell r="G735">
            <v>29</v>
          </cell>
          <cell r="H735" t="str">
            <v xml:space="preserve">PPh Pasal 21 </v>
          </cell>
          <cell r="M735" t="str">
            <v>a</v>
          </cell>
          <cell r="N735" t="str">
            <v>17.29.PPh Pasal 21 ....</v>
          </cell>
          <cell r="O735" t="str">
            <v>PPh Pasal 21 ....</v>
          </cell>
          <cell r="P735" t="str">
            <v>Pajak - PPh Pasal 21 - Uang Lembur PNS - An. Murjono dkk dalam rangka Pengurusan usul untuk mendapatkan Penghargaan Satya Lencana Karya Satya - Tanggal 10 s/d 12 Desember 2017 - Kegiatan Pengurusan dan Penyerahan Satyalencana</v>
          </cell>
          <cell r="Q735" t="str">
            <v>UP/GU/TU</v>
          </cell>
          <cell r="R735" t="str">
            <v>GU</v>
          </cell>
          <cell r="T735">
            <v>80800</v>
          </cell>
          <cell r="U735">
            <v>271787484</v>
          </cell>
        </row>
        <row r="736">
          <cell r="A736" t="str">
            <v>115.2.2.03.30</v>
          </cell>
          <cell r="B736">
            <v>710</v>
          </cell>
          <cell r="C736" t="str">
            <v>27-12-2017</v>
          </cell>
          <cell r="D736" t="str">
            <v>4.05</v>
          </cell>
          <cell r="E736" t="str">
            <v>12</v>
          </cell>
          <cell r="F736">
            <v>17</v>
          </cell>
          <cell r="G736">
            <v>29</v>
          </cell>
          <cell r="H736" t="str">
            <v>5</v>
          </cell>
          <cell r="I736" t="str">
            <v>2</v>
          </cell>
          <cell r="J736">
            <v>2</v>
          </cell>
          <cell r="K736" t="str">
            <v>03</v>
          </cell>
          <cell r="L736">
            <v>30</v>
          </cell>
          <cell r="N736" t="str">
            <v>17.29.5.2.2.03.30</v>
          </cell>
          <cell r="O736" t="str">
            <v>5.2.2.03.30</v>
          </cell>
          <cell r="P736" t="str">
            <v>Belanja Jasa Tenaga Ahli/ Instruktur/ Narasumber - Tim dari Kemendagri RI dan Kemensetneg RI untuk Pengurusan Usul mendapatkan Penghargaan Satya Lencana Karya Satya PNS - Bulan Desember 2017 - Kegiatan Pengurusan dan Penyerahan Satyalencana</v>
          </cell>
          <cell r="Q736" t="str">
            <v>UP/GU/TU</v>
          </cell>
          <cell r="R736" t="str">
            <v>GU</v>
          </cell>
          <cell r="T736">
            <v>1300000</v>
          </cell>
          <cell r="U736">
            <v>270487484</v>
          </cell>
        </row>
        <row r="737">
          <cell r="A737" t="str">
            <v>116PPh Pasal 21 ....</v>
          </cell>
          <cell r="B737">
            <v>711</v>
          </cell>
          <cell r="C737" t="str">
            <v>27-12-2017</v>
          </cell>
          <cell r="D737" t="str">
            <v>4.05</v>
          </cell>
          <cell r="E737" t="str">
            <v>12</v>
          </cell>
          <cell r="F737">
            <v>17</v>
          </cell>
          <cell r="G737">
            <v>29</v>
          </cell>
          <cell r="H737" t="str">
            <v xml:space="preserve">PPh Pasal 21 </v>
          </cell>
          <cell r="M737" t="str">
            <v>a</v>
          </cell>
          <cell r="N737" t="str">
            <v>17.29.PPh Pasal 21 ....</v>
          </cell>
          <cell r="O737" t="str">
            <v>PPh Pasal 21 ....</v>
          </cell>
          <cell r="P737" t="str">
            <v>Pajak - PPh Pasal 21 - Belanja Jasa Tenaga Ahli/ Instruktur/ Narasumber - Tim dari Kemendagri RI dan Kemensetneg RI untuk Pengurusan Usul mendapatkan Penghargaan Satya Lencana Karya Satya PNS - Bulan Desember 2017 - Kegiatan Pengurusan dan Penyerahan Saty</v>
          </cell>
          <cell r="Q737" t="str">
            <v>UP/GU/TU</v>
          </cell>
          <cell r="R737" t="str">
            <v>GU</v>
          </cell>
          <cell r="S737">
            <v>135000</v>
          </cell>
          <cell r="U737">
            <v>270622484</v>
          </cell>
        </row>
        <row r="738">
          <cell r="A738" t="str">
            <v>117PPh Pasal 21 ....</v>
          </cell>
          <cell r="B738">
            <v>712</v>
          </cell>
          <cell r="C738" t="str">
            <v>27-12-2017</v>
          </cell>
          <cell r="D738" t="str">
            <v>4.05</v>
          </cell>
          <cell r="E738" t="str">
            <v>12</v>
          </cell>
          <cell r="F738">
            <v>17</v>
          </cell>
          <cell r="G738">
            <v>29</v>
          </cell>
          <cell r="H738" t="str">
            <v xml:space="preserve">PPh Pasal 21 </v>
          </cell>
          <cell r="M738" t="str">
            <v>a</v>
          </cell>
          <cell r="N738" t="str">
            <v>17.29.PPh Pasal 21 ....</v>
          </cell>
          <cell r="O738" t="str">
            <v>PPh Pasal 21 ....</v>
          </cell>
          <cell r="P738" t="str">
            <v>Pajak - PPh Pasal 21 - Belanja Jasa Tenaga Ahli/ Instruktur/ Narasumber - Tim dari Kemendagri RI dan Kemensetneg RI untuk Pengurusan Usul mendapatkan Penghargaan Satya Lencana Karya Satya PNS - Bulan Desember 2017 - Kegiatan Pengurusan dan Penyerahan Saty</v>
          </cell>
          <cell r="Q738" t="str">
            <v>UP/GU/TU</v>
          </cell>
          <cell r="R738" t="str">
            <v>GU</v>
          </cell>
          <cell r="T738">
            <v>135000</v>
          </cell>
          <cell r="U738">
            <v>270487484</v>
          </cell>
        </row>
        <row r="739">
          <cell r="A739" t="str">
            <v>355.2.2.15.02</v>
          </cell>
          <cell r="B739">
            <v>713</v>
          </cell>
          <cell r="C739" t="str">
            <v>27-12-2017</v>
          </cell>
          <cell r="D739" t="str">
            <v>4.05</v>
          </cell>
          <cell r="E739" t="str">
            <v>12</v>
          </cell>
          <cell r="F739">
            <v>17</v>
          </cell>
          <cell r="G739">
            <v>29</v>
          </cell>
          <cell r="H739" t="str">
            <v>5</v>
          </cell>
          <cell r="I739" t="str">
            <v>2</v>
          </cell>
          <cell r="J739" t="str">
            <v>2</v>
          </cell>
          <cell r="K739">
            <v>15</v>
          </cell>
          <cell r="L739" t="str">
            <v>02</v>
          </cell>
          <cell r="N739" t="str">
            <v>17.29.5.2.2.15.02</v>
          </cell>
          <cell r="O739" t="str">
            <v>5.2.2.15.02</v>
          </cell>
          <cell r="P739" t="str">
            <v>Belanja Perjalanan Dinas Luar Daerah -An. Murjono, dkk dalam rangka Pengambilan Tanda Kehormatan Satya Lencana Karya Satya dan kelengkapannya ke Kementrian Dalam Negeri Jakarta - Tanggal 04 s/d 06 Desember 2017 -  Kegiatan Pengurusan dan Penyerahan Satyal</v>
          </cell>
          <cell r="Q739" t="str">
            <v>UP/GU/TU</v>
          </cell>
          <cell r="R739" t="str">
            <v>GU</v>
          </cell>
          <cell r="T739">
            <v>5734000</v>
          </cell>
          <cell r="U739">
            <v>264753484</v>
          </cell>
        </row>
        <row r="740">
          <cell r="A740" t="str">
            <v>21Panjar....</v>
          </cell>
          <cell r="B740">
            <v>714</v>
          </cell>
          <cell r="C740" t="str">
            <v>27-12-2017</v>
          </cell>
          <cell r="D740" t="str">
            <v>4.05</v>
          </cell>
          <cell r="E740" t="str">
            <v>12</v>
          </cell>
          <cell r="F740">
            <v>17</v>
          </cell>
          <cell r="G740">
            <v>28</v>
          </cell>
          <cell r="H740" t="str">
            <v>Panjar</v>
          </cell>
          <cell r="M740" t="str">
            <v>p</v>
          </cell>
          <cell r="N740" t="str">
            <v>17.28.Panjar....</v>
          </cell>
          <cell r="O740" t="str">
            <v>Panjar....</v>
          </cell>
          <cell r="P740" t="str">
            <v>Panjar - Kegiatan Operasional Simpeg / SAPK</v>
          </cell>
          <cell r="Q740" t="str">
            <v>UP/GU/TU</v>
          </cell>
          <cell r="R740" t="str">
            <v>GU</v>
          </cell>
          <cell r="S740">
            <v>6164784</v>
          </cell>
          <cell r="U740">
            <v>270918268</v>
          </cell>
        </row>
        <row r="741">
          <cell r="A741" t="str">
            <v>175.2.1.01.01</v>
          </cell>
          <cell r="B741">
            <v>715</v>
          </cell>
          <cell r="C741" t="str">
            <v>27-12-2017</v>
          </cell>
          <cell r="D741" t="str">
            <v>4.05</v>
          </cell>
          <cell r="E741" t="str">
            <v>12</v>
          </cell>
          <cell r="F741">
            <v>17</v>
          </cell>
          <cell r="G741" t="str">
            <v>28</v>
          </cell>
          <cell r="H741" t="str">
            <v>5</v>
          </cell>
          <cell r="I741" t="str">
            <v>2</v>
          </cell>
          <cell r="J741" t="str">
            <v>1</v>
          </cell>
          <cell r="K741" t="str">
            <v>01</v>
          </cell>
          <cell r="L741" t="str">
            <v>01</v>
          </cell>
          <cell r="N741" t="str">
            <v>17.28.5.2.1.01.01</v>
          </cell>
          <cell r="O741" t="str">
            <v>5.2.1.01.01</v>
          </cell>
          <cell r="P741" t="str">
            <v>Honorarium Panitia Pelaksana Kegiatan  - Tim Terpadu SAPK, Website BKD dan Anjungan Kepegawaian - Bulan Juli s/d Desember 2017 - Kegiatan Operasional Simpeg / SAPK</v>
          </cell>
          <cell r="Q741" t="str">
            <v>UP/GU/TU</v>
          </cell>
          <cell r="R741" t="str">
            <v>GU</v>
          </cell>
          <cell r="T741">
            <v>12300000</v>
          </cell>
          <cell r="U741">
            <v>258618268</v>
          </cell>
        </row>
        <row r="742">
          <cell r="A742" t="str">
            <v>118PPh Pasal 21 ....</v>
          </cell>
          <cell r="B742">
            <v>716</v>
          </cell>
          <cell r="C742" t="str">
            <v>27-12-2017</v>
          </cell>
          <cell r="D742" t="str">
            <v>4.05</v>
          </cell>
          <cell r="E742" t="str">
            <v>12</v>
          </cell>
          <cell r="F742">
            <v>17</v>
          </cell>
          <cell r="G742" t="str">
            <v>28</v>
          </cell>
          <cell r="H742" t="str">
            <v xml:space="preserve">PPh Pasal 21 </v>
          </cell>
          <cell r="M742" t="str">
            <v>a</v>
          </cell>
          <cell r="N742" t="str">
            <v>17.28.PPh Pasal 21 ....</v>
          </cell>
          <cell r="O742" t="str">
            <v>PPh Pasal 21 ....</v>
          </cell>
          <cell r="P742" t="str">
            <v>Pajak - PPh Pasal 21 - Honorarium Panitia Pelaksana Kegiatan  - Tim Terpadu SAPK, Website BKD dan Anjungan Kepegawaian - Bulan Juli s/d Desember 2017 - Kegiatan Operasional Simpeg / SAPKHonorarium Panitia Pelaksana Kegiatan  - Tim Terpadu SAPK, Website BK</v>
          </cell>
          <cell r="Q742" t="str">
            <v>UP/GU/TU</v>
          </cell>
          <cell r="R742" t="str">
            <v>GU</v>
          </cell>
          <cell r="S742">
            <v>1102500</v>
          </cell>
          <cell r="U742">
            <v>259720768</v>
          </cell>
        </row>
        <row r="743">
          <cell r="A743" t="str">
            <v>119PPh Pasal 21 ....</v>
          </cell>
          <cell r="B743">
            <v>717</v>
          </cell>
          <cell r="C743" t="str">
            <v>27-12-2017</v>
          </cell>
          <cell r="D743" t="str">
            <v>4.05</v>
          </cell>
          <cell r="E743" t="str">
            <v>12</v>
          </cell>
          <cell r="F743">
            <v>17</v>
          </cell>
          <cell r="G743" t="str">
            <v>28</v>
          </cell>
          <cell r="H743" t="str">
            <v xml:space="preserve">PPh Pasal 21 </v>
          </cell>
          <cell r="M743" t="str">
            <v>a</v>
          </cell>
          <cell r="N743" t="str">
            <v>17.28.PPh Pasal 21 ....</v>
          </cell>
          <cell r="O743" t="str">
            <v>PPh Pasal 21 ....</v>
          </cell>
          <cell r="P743" t="str">
            <v>Pajak - PPh Pasal 21 - Honorarium Panitia Pelaksana Kegiatan  - Tim Terpadu SAPK, Website BKD dan Anjungan Kepegawaian - Bulan Juli s/d Desember 2017 - Kegiatan Operasional Simpeg / SAPKHonorarium Panitia Pelaksana Kegiatan  - Tim Terpadu SAPK, Website BK</v>
          </cell>
          <cell r="Q743" t="str">
            <v>UP/GU/TU</v>
          </cell>
          <cell r="R743" t="str">
            <v>GU</v>
          </cell>
          <cell r="T743">
            <v>1102500</v>
          </cell>
          <cell r="U743">
            <v>258618268</v>
          </cell>
        </row>
        <row r="744">
          <cell r="A744" t="str">
            <v>235.2.1.01.03</v>
          </cell>
          <cell r="B744">
            <v>718</v>
          </cell>
          <cell r="C744" t="str">
            <v>27-12-2017</v>
          </cell>
          <cell r="D744" t="str">
            <v>4.05</v>
          </cell>
          <cell r="E744" t="str">
            <v>12</v>
          </cell>
          <cell r="F744">
            <v>17</v>
          </cell>
          <cell r="G744" t="str">
            <v>28</v>
          </cell>
          <cell r="H744" t="str">
            <v>5</v>
          </cell>
          <cell r="I744" t="str">
            <v>2</v>
          </cell>
          <cell r="J744" t="str">
            <v>1</v>
          </cell>
          <cell r="K744" t="str">
            <v>01</v>
          </cell>
          <cell r="L744" t="str">
            <v>03</v>
          </cell>
          <cell r="N744" t="str">
            <v>17.28.5.2.1.01.03</v>
          </cell>
          <cell r="O744" t="str">
            <v>5.2.1.01.03</v>
          </cell>
          <cell r="P744" t="str">
            <v>Honorarium Pelaksana Kegiatan  - PPTK dan BPP - Bulan November s/d Desember 2017 - Kegiatan Operasional Simpeg / SAPK</v>
          </cell>
          <cell r="Q744" t="str">
            <v>UP/GU/TU</v>
          </cell>
          <cell r="R744" t="str">
            <v>GU</v>
          </cell>
          <cell r="T744">
            <v>700000</v>
          </cell>
          <cell r="U744">
            <v>257918268</v>
          </cell>
        </row>
        <row r="745">
          <cell r="A745" t="str">
            <v>120PPh Pasal 21 ....</v>
          </cell>
          <cell r="B745">
            <v>719</v>
          </cell>
          <cell r="C745" t="str">
            <v>27-12-2017</v>
          </cell>
          <cell r="D745" t="str">
            <v>4.05</v>
          </cell>
          <cell r="E745" t="str">
            <v>12</v>
          </cell>
          <cell r="F745">
            <v>17</v>
          </cell>
          <cell r="G745" t="str">
            <v>28</v>
          </cell>
          <cell r="H745" t="str">
            <v xml:space="preserve">PPh Pasal 21 </v>
          </cell>
          <cell r="M745" t="str">
            <v>a</v>
          </cell>
          <cell r="N745" t="str">
            <v>17.28.PPh Pasal 21 ....</v>
          </cell>
          <cell r="O745" t="str">
            <v>PPh Pasal 21 ....</v>
          </cell>
          <cell r="P745" t="str">
            <v>Pajak - PPh Pasal 21 - Honorarium Pelaksana Kegiatan  - PPTK dan BPP - Bulan November s/d Desember 2017 - Kegiatan Operasional Simpeg / SAPK</v>
          </cell>
          <cell r="Q745" t="str">
            <v>UP/GU/TU</v>
          </cell>
          <cell r="R745" t="str">
            <v>GU</v>
          </cell>
          <cell r="S745">
            <v>35000</v>
          </cell>
          <cell r="U745">
            <v>257953268</v>
          </cell>
        </row>
        <row r="746">
          <cell r="A746" t="str">
            <v>121PPh Pasal 21 ....</v>
          </cell>
          <cell r="B746">
            <v>720</v>
          </cell>
          <cell r="C746" t="str">
            <v>27-12-2017</v>
          </cell>
          <cell r="D746" t="str">
            <v>4.05</v>
          </cell>
          <cell r="E746" t="str">
            <v>12</v>
          </cell>
          <cell r="F746">
            <v>17</v>
          </cell>
          <cell r="G746" t="str">
            <v>28</v>
          </cell>
          <cell r="H746" t="str">
            <v xml:space="preserve">PPh Pasal 21 </v>
          </cell>
          <cell r="M746" t="str">
            <v>a</v>
          </cell>
          <cell r="N746" t="str">
            <v>17.28.PPh Pasal 21 ....</v>
          </cell>
          <cell r="O746" t="str">
            <v>PPh Pasal 21 ....</v>
          </cell>
          <cell r="P746" t="str">
            <v>Pajak - PPh Pasal 21 - Honorarium Pelaksana Kegiatan  - PPTK dan BPP - Bulan November s/d Desember 2017 - Kegiatan Operasional Simpeg / SAPK</v>
          </cell>
          <cell r="Q746" t="str">
            <v>UP/GU/TU</v>
          </cell>
          <cell r="R746" t="str">
            <v>GU</v>
          </cell>
          <cell r="T746">
            <v>35000</v>
          </cell>
          <cell r="U746">
            <v>257918268</v>
          </cell>
        </row>
        <row r="747">
          <cell r="A747" t="str">
            <v>25.2.2.03.01</v>
          </cell>
          <cell r="B747">
            <v>721</v>
          </cell>
          <cell r="C747" t="str">
            <v>27-12-2017</v>
          </cell>
          <cell r="D747" t="str">
            <v>4.05</v>
          </cell>
          <cell r="E747" t="str">
            <v>12</v>
          </cell>
          <cell r="F747">
            <v>17</v>
          </cell>
          <cell r="G747">
            <v>28</v>
          </cell>
          <cell r="H747" t="str">
            <v>5</v>
          </cell>
          <cell r="I747" t="str">
            <v>2</v>
          </cell>
          <cell r="J747" t="str">
            <v>2</v>
          </cell>
          <cell r="K747" t="str">
            <v>03</v>
          </cell>
          <cell r="L747" t="str">
            <v>01</v>
          </cell>
          <cell r="N747" t="str">
            <v>17.28.5.2.2.03.01</v>
          </cell>
          <cell r="O747" t="str">
            <v>5.2.2.03.01</v>
          </cell>
          <cell r="P747" t="str">
            <v>Belanja Telepon - Bulan Desember 2017 - Kegiatan Operasional Simpeg / SAPK</v>
          </cell>
          <cell r="Q747" t="str">
            <v>UP/GU/TU</v>
          </cell>
          <cell r="R747" t="str">
            <v>GU</v>
          </cell>
          <cell r="T747">
            <v>1103000</v>
          </cell>
          <cell r="U747">
            <v>256815268</v>
          </cell>
        </row>
        <row r="748">
          <cell r="A748" t="str">
            <v>195.2.2.15.01</v>
          </cell>
          <cell r="B748">
            <v>722</v>
          </cell>
          <cell r="C748" t="str">
            <v>27-12-2017</v>
          </cell>
          <cell r="D748" t="str">
            <v>4.05</v>
          </cell>
          <cell r="E748" t="str">
            <v>12</v>
          </cell>
          <cell r="F748">
            <v>17</v>
          </cell>
          <cell r="G748">
            <v>28</v>
          </cell>
          <cell r="H748" t="str">
            <v>5</v>
          </cell>
          <cell r="I748" t="str">
            <v>2</v>
          </cell>
          <cell r="J748" t="str">
            <v>2</v>
          </cell>
          <cell r="K748">
            <v>15</v>
          </cell>
          <cell r="L748" t="str">
            <v>01</v>
          </cell>
          <cell r="N748" t="str">
            <v>17.28.5.2.2.15.01</v>
          </cell>
          <cell r="O748" t="str">
            <v>5.2.2.15.01</v>
          </cell>
          <cell r="P748" t="str">
            <v>Belanja Perjalanan Dinas Dalam Daerah - An. Joko Susanto, S.IP. M.M. Dkk dalam rangka Menyampaikan Rekapitulasi Data PNS serta Singkronisasi Data SAPK sd/ 30 November 2017 ke BKD Propinsi Lampung - Tanggal 13 Desember 2017 -  Kegiatan Operasional Simpeg /</v>
          </cell>
          <cell r="Q748" t="str">
            <v>UP/GU/TU</v>
          </cell>
          <cell r="R748" t="str">
            <v>GU</v>
          </cell>
          <cell r="T748">
            <v>550000</v>
          </cell>
          <cell r="U748">
            <v>256265268</v>
          </cell>
        </row>
        <row r="749">
          <cell r="A749" t="str">
            <v>205.2.2.15.01</v>
          </cell>
          <cell r="B749">
            <v>723</v>
          </cell>
          <cell r="C749" t="str">
            <v>27-12-2017</v>
          </cell>
          <cell r="D749" t="str">
            <v>4.05</v>
          </cell>
          <cell r="E749" t="str">
            <v>12</v>
          </cell>
          <cell r="F749">
            <v>17</v>
          </cell>
          <cell r="G749">
            <v>28</v>
          </cell>
          <cell r="H749" t="str">
            <v>5</v>
          </cell>
          <cell r="I749" t="str">
            <v>2</v>
          </cell>
          <cell r="J749" t="str">
            <v>2</v>
          </cell>
          <cell r="K749">
            <v>15</v>
          </cell>
          <cell r="L749" t="str">
            <v>01</v>
          </cell>
          <cell r="N749" t="str">
            <v>17.28.5.2.2.15.01</v>
          </cell>
          <cell r="O749" t="str">
            <v>5.2.2.15.01</v>
          </cell>
          <cell r="P749" t="str">
            <v>Belanja Perjalanan Dinas Dalam Daerah - An. Joko Susanto, S.IP. M.M. Dkk dalam rangka Menyampaikan Rekapitulasi Data PNS serta Singkronisasi Data SAPK sd/ 31 Desember 2017 ke BKD Propinsi Lampung - Tanggal 19 Desember 2017 -  Kegiatan Operasional Simpeg /</v>
          </cell>
          <cell r="Q749" t="str">
            <v>UP/GU/TU</v>
          </cell>
          <cell r="R749" t="str">
            <v>GU</v>
          </cell>
          <cell r="T749">
            <v>550000</v>
          </cell>
          <cell r="U749">
            <v>255715268</v>
          </cell>
        </row>
        <row r="750">
          <cell r="A750" t="str">
            <v>365.2.2.15.02</v>
          </cell>
          <cell r="B750">
            <v>724</v>
          </cell>
          <cell r="C750" t="str">
            <v>27-12-2017</v>
          </cell>
          <cell r="D750" t="str">
            <v>4.05</v>
          </cell>
          <cell r="E750" t="str">
            <v>12</v>
          </cell>
          <cell r="F750">
            <v>17</v>
          </cell>
          <cell r="G750">
            <v>28</v>
          </cell>
          <cell r="H750" t="str">
            <v>5</v>
          </cell>
          <cell r="I750" t="str">
            <v>2</v>
          </cell>
          <cell r="J750" t="str">
            <v>2</v>
          </cell>
          <cell r="K750">
            <v>15</v>
          </cell>
          <cell r="L750" t="str">
            <v>02</v>
          </cell>
          <cell r="N750" t="str">
            <v>17.28.5.2.2.15.02</v>
          </cell>
          <cell r="O750" t="str">
            <v>5.2.2.15.02</v>
          </cell>
          <cell r="P750" t="str">
            <v>Belanja Perjalanan Dinas Luar Daerah, An. Aryanti Zoeliana, S.IP. dkk dalam rangka melaksanakan Study Pembelajaran Sistem Informasi Pengelolaan Kepegawaian yang diterapkan pada Pemerintah Kota Surabaya di Badan Kepegawaian dan Diklat Kota Surabaya pada ta</v>
          </cell>
          <cell r="Q750" t="str">
            <v>UP/GU/TU</v>
          </cell>
          <cell r="R750" t="str">
            <v>GU</v>
          </cell>
          <cell r="T750">
            <v>14182443</v>
          </cell>
          <cell r="U750">
            <v>241532825</v>
          </cell>
        </row>
        <row r="751">
          <cell r="A751" t="str">
            <v>375.2.2.15.02</v>
          </cell>
          <cell r="B751">
            <v>725</v>
          </cell>
          <cell r="C751" t="str">
            <v>27-12-2017</v>
          </cell>
          <cell r="D751" t="str">
            <v>4.05</v>
          </cell>
          <cell r="E751" t="str">
            <v>12</v>
          </cell>
          <cell r="F751">
            <v>17</v>
          </cell>
          <cell r="G751">
            <v>28</v>
          </cell>
          <cell r="H751" t="str">
            <v>5</v>
          </cell>
          <cell r="I751" t="str">
            <v>2</v>
          </cell>
          <cell r="J751" t="str">
            <v>2</v>
          </cell>
          <cell r="K751">
            <v>15</v>
          </cell>
          <cell r="L751" t="str">
            <v>02</v>
          </cell>
          <cell r="N751" t="str">
            <v>17.28.5.2.2.15.02</v>
          </cell>
          <cell r="O751" t="str">
            <v>5.2.2.15.02</v>
          </cell>
          <cell r="P751" t="str">
            <v>Belanja Perjalanan Dinas Luar Daerah, An. Joko Susanto, S.IP. Dkk dalam rangka Konsultasi Data PNS Per Desember 2017 ke Kanreg. V BKN Jakarta - Tanggal 20 s/d 22 Desember 2017 -  Kegiatan Operasional Simpeg/SAPK Tahun 2017</v>
          </cell>
          <cell r="Q751" t="str">
            <v>UP/GU/TU</v>
          </cell>
          <cell r="R751" t="str">
            <v>GU</v>
          </cell>
          <cell r="T751">
            <v>5730000</v>
          </cell>
          <cell r="U751">
            <v>235802825</v>
          </cell>
        </row>
        <row r="752">
          <cell r="A752" t="str">
            <v>125.2.2.25.04</v>
          </cell>
          <cell r="B752">
            <v>726</v>
          </cell>
          <cell r="C752" t="str">
            <v>27-12-2017</v>
          </cell>
          <cell r="D752" t="str">
            <v>4.05</v>
          </cell>
          <cell r="E752" t="str">
            <v>12</v>
          </cell>
          <cell r="F752">
            <v>17</v>
          </cell>
          <cell r="G752">
            <v>28</v>
          </cell>
          <cell r="H752" t="str">
            <v>5</v>
          </cell>
          <cell r="I752" t="str">
            <v>2</v>
          </cell>
          <cell r="J752" t="str">
            <v>2</v>
          </cell>
          <cell r="K752">
            <v>25</v>
          </cell>
          <cell r="L752" t="str">
            <v>04</v>
          </cell>
          <cell r="N752" t="str">
            <v>17.28.5.2.2.25.04</v>
          </cell>
          <cell r="O752" t="str">
            <v>5.2.2.25.04</v>
          </cell>
          <cell r="P752" t="str">
            <v>Biaya Transport Pelaksana Kegiatan - Transpot Petugas An. Joko Susanto, S.IP. M.M. Dkk dalam rangka Pengambilan Foto Pegawai dari Bulan April s/d November 2017  -  Kegiatan Operasional Simpeg/SAPK Tahun 2017</v>
          </cell>
          <cell r="Q752" t="str">
            <v>UP/GU/TU</v>
          </cell>
          <cell r="R752" t="str">
            <v>GU</v>
          </cell>
          <cell r="T752">
            <v>7200000</v>
          </cell>
          <cell r="U752">
            <v>228602825</v>
          </cell>
        </row>
        <row r="753">
          <cell r="A753" t="str">
            <v>122PPh Pasal 21 ....</v>
          </cell>
          <cell r="B753">
            <v>727</v>
          </cell>
          <cell r="C753" t="str">
            <v>27-12-2017</v>
          </cell>
          <cell r="D753" t="str">
            <v>4.05</v>
          </cell>
          <cell r="E753" t="str">
            <v>12</v>
          </cell>
          <cell r="F753">
            <v>17</v>
          </cell>
          <cell r="G753">
            <v>28</v>
          </cell>
          <cell r="H753" t="str">
            <v xml:space="preserve">PPh Pasal 21 </v>
          </cell>
          <cell r="M753" t="str">
            <v>a</v>
          </cell>
          <cell r="N753" t="str">
            <v>17.28.PPh Pasal 21 ....</v>
          </cell>
          <cell r="O753" t="str">
            <v>PPh Pasal 21 ....</v>
          </cell>
          <cell r="P753" t="str">
            <v>Pajak - PPh Pasal 21 - Biaya Transport Pelaksana Kegiatan - Transpot Petugas An. Joko Susanto, S.IP. M.M. Dkk dalam rangka Pengambilan Foto Pegawai dari Bulan April s/d November 2017  -  Kegiatan Operasional Simpeg/SAPK Tahun 2017</v>
          </cell>
          <cell r="Q753" t="str">
            <v>UP/GU/TU</v>
          </cell>
          <cell r="R753" t="str">
            <v>GU</v>
          </cell>
          <cell r="S753">
            <v>270000</v>
          </cell>
          <cell r="U753">
            <v>228872825</v>
          </cell>
        </row>
        <row r="754">
          <cell r="A754" t="str">
            <v>123PPh Pasal 21 ....</v>
          </cell>
          <cell r="B754">
            <v>728</v>
          </cell>
          <cell r="C754" t="str">
            <v>27-12-2017</v>
          </cell>
          <cell r="D754" t="str">
            <v>4.05</v>
          </cell>
          <cell r="E754" t="str">
            <v>12</v>
          </cell>
          <cell r="F754">
            <v>17</v>
          </cell>
          <cell r="G754">
            <v>28</v>
          </cell>
          <cell r="H754" t="str">
            <v xml:space="preserve">PPh Pasal 21 </v>
          </cell>
          <cell r="M754" t="str">
            <v>a</v>
          </cell>
          <cell r="N754" t="str">
            <v>17.28.PPh Pasal 21 ....</v>
          </cell>
          <cell r="O754" t="str">
            <v>PPh Pasal 21 ....</v>
          </cell>
          <cell r="P754" t="str">
            <v>Pajak - PPh Pasal 21 - Biaya Transport Pelaksana Kegiatan - Transpot Petugas An. Joko Susanto, S.IP. M.M. Dkk dalam rangka Pengambilan Foto Pegawai dari Bulan April s/d November 2017  -  Kegiatan Operasional Simpeg/SAPK Tahun 2017</v>
          </cell>
          <cell r="Q754" t="str">
            <v>UP/GU/TU</v>
          </cell>
          <cell r="R754" t="str">
            <v>GU</v>
          </cell>
          <cell r="T754">
            <v>270000</v>
          </cell>
          <cell r="U754">
            <v>228602825</v>
          </cell>
        </row>
        <row r="755">
          <cell r="A755" t="str">
            <v>85.2.2.03.05</v>
          </cell>
          <cell r="B755">
            <v>729</v>
          </cell>
          <cell r="C755" t="str">
            <v>28-12-2017</v>
          </cell>
          <cell r="D755" t="str">
            <v>1.20</v>
          </cell>
          <cell r="E755">
            <v>12</v>
          </cell>
          <cell r="F755" t="str">
            <v>01</v>
          </cell>
          <cell r="G755" t="str">
            <v>15</v>
          </cell>
          <cell r="H755" t="str">
            <v>5</v>
          </cell>
          <cell r="I755" t="str">
            <v>2</v>
          </cell>
          <cell r="J755" t="str">
            <v>2</v>
          </cell>
          <cell r="K755" t="str">
            <v>03</v>
          </cell>
          <cell r="L755" t="str">
            <v>05</v>
          </cell>
          <cell r="N755" t="str">
            <v>01.15.5.2.2.03.05</v>
          </cell>
          <cell r="O755" t="str">
            <v>5.2.2.03.05</v>
          </cell>
          <cell r="P755" t="str">
            <v>Belanja Surat Kabar/Majalah - Bulan Desember 2017 - Trans Lampung  - Kegiatan Penyediaan Bahan Bacaan dan Peraturan Perundang-undangan</v>
          </cell>
          <cell r="Q755" t="str">
            <v>UP/GU/TU</v>
          </cell>
          <cell r="R755" t="str">
            <v>GU</v>
          </cell>
          <cell r="T755">
            <v>75000</v>
          </cell>
          <cell r="U755">
            <v>228527825</v>
          </cell>
        </row>
        <row r="756">
          <cell r="A756" t="str">
            <v>95.2.2.03.05</v>
          </cell>
          <cell r="B756">
            <v>730</v>
          </cell>
          <cell r="C756" t="str">
            <v>28-12-2017</v>
          </cell>
          <cell r="D756" t="str">
            <v>1.20</v>
          </cell>
          <cell r="E756">
            <v>12</v>
          </cell>
          <cell r="F756" t="str">
            <v>01</v>
          </cell>
          <cell r="G756" t="str">
            <v>15</v>
          </cell>
          <cell r="H756" t="str">
            <v>5</v>
          </cell>
          <cell r="I756" t="str">
            <v>2</v>
          </cell>
          <cell r="J756" t="str">
            <v>2</v>
          </cell>
          <cell r="K756" t="str">
            <v>03</v>
          </cell>
          <cell r="L756" t="str">
            <v>05</v>
          </cell>
          <cell r="N756" t="str">
            <v>01.15.5.2.2.03.05</v>
          </cell>
          <cell r="O756" t="str">
            <v>5.2.2.03.05</v>
          </cell>
          <cell r="P756" t="str">
            <v>Belanja Surat Kabar/Majalah - Bulan November s/d Desember 2017 - Bongkar Post  - Kegiatan Penyediaan Bahan Bacaan dan Peraturan Perundang-undangan</v>
          </cell>
          <cell r="Q756" t="str">
            <v>UP/GU/TU</v>
          </cell>
          <cell r="R756" t="str">
            <v>GU</v>
          </cell>
          <cell r="T756">
            <v>180000</v>
          </cell>
          <cell r="U756">
            <v>228347825</v>
          </cell>
        </row>
        <row r="757">
          <cell r="A757" t="str">
            <v>105.2.2.03.05</v>
          </cell>
          <cell r="B757">
            <v>731</v>
          </cell>
          <cell r="C757" t="str">
            <v>28-12-2017</v>
          </cell>
          <cell r="D757" t="str">
            <v>1.20</v>
          </cell>
          <cell r="E757">
            <v>12</v>
          </cell>
          <cell r="F757" t="str">
            <v>01</v>
          </cell>
          <cell r="G757" t="str">
            <v>15</v>
          </cell>
          <cell r="H757" t="str">
            <v>5</v>
          </cell>
          <cell r="I757" t="str">
            <v>2</v>
          </cell>
          <cell r="J757" t="str">
            <v>2</v>
          </cell>
          <cell r="K757" t="str">
            <v>03</v>
          </cell>
          <cell r="L757" t="str">
            <v>05</v>
          </cell>
          <cell r="N757" t="str">
            <v>01.15.5.2.2.03.05</v>
          </cell>
          <cell r="O757" t="str">
            <v>5.2.2.03.05</v>
          </cell>
          <cell r="P757" t="str">
            <v>Belanja Surat Kabar/Majalah - Bulan November s/d Desember 2017 - Lampung Media  - Kegiatan Penyediaan Bahan Bacaan dan Peraturan Perundang-undangan</v>
          </cell>
          <cell r="Q757" t="str">
            <v>UP/GU/TU</v>
          </cell>
          <cell r="R757" t="str">
            <v>GU</v>
          </cell>
          <cell r="T757">
            <v>150000</v>
          </cell>
          <cell r="U757">
            <v>228197825</v>
          </cell>
        </row>
        <row r="758">
          <cell r="A758" t="str">
            <v>115.2.2.03.05</v>
          </cell>
          <cell r="B758">
            <v>732</v>
          </cell>
          <cell r="C758" t="str">
            <v>28-12-2017</v>
          </cell>
          <cell r="D758" t="str">
            <v>1.20</v>
          </cell>
          <cell r="E758">
            <v>12</v>
          </cell>
          <cell r="F758" t="str">
            <v>01</v>
          </cell>
          <cell r="G758" t="str">
            <v>15</v>
          </cell>
          <cell r="H758" t="str">
            <v>5</v>
          </cell>
          <cell r="I758" t="str">
            <v>2</v>
          </cell>
          <cell r="J758" t="str">
            <v>2</v>
          </cell>
          <cell r="K758" t="str">
            <v>03</v>
          </cell>
          <cell r="L758" t="str">
            <v>05</v>
          </cell>
          <cell r="N758" t="str">
            <v>01.15.5.2.2.03.05</v>
          </cell>
          <cell r="O758" t="str">
            <v>5.2.2.03.05</v>
          </cell>
          <cell r="P758" t="str">
            <v>Belanja Surat Kabar/Majalah - Bulan November s/d Desember 2017 - Dinamis Lampung  - Kegiatan Penyediaan Bahan Bacaan dan Peraturan Perundang-undangan</v>
          </cell>
          <cell r="Q758" t="str">
            <v>UP/GU/TU</v>
          </cell>
          <cell r="R758" t="str">
            <v>GU</v>
          </cell>
          <cell r="T758">
            <v>150000</v>
          </cell>
          <cell r="U758">
            <v>228047825</v>
          </cell>
        </row>
        <row r="759">
          <cell r="A759" t="str">
            <v>125.2.2.03.05</v>
          </cell>
          <cell r="B759">
            <v>733</v>
          </cell>
          <cell r="C759" t="str">
            <v>28-12-2017</v>
          </cell>
          <cell r="D759" t="str">
            <v>1.20</v>
          </cell>
          <cell r="E759">
            <v>12</v>
          </cell>
          <cell r="F759" t="str">
            <v>01</v>
          </cell>
          <cell r="G759" t="str">
            <v>15</v>
          </cell>
          <cell r="H759" t="str">
            <v>5</v>
          </cell>
          <cell r="I759" t="str">
            <v>2</v>
          </cell>
          <cell r="J759" t="str">
            <v>2</v>
          </cell>
          <cell r="K759" t="str">
            <v>03</v>
          </cell>
          <cell r="L759" t="str">
            <v>05</v>
          </cell>
          <cell r="N759" t="str">
            <v>01.15.5.2.2.03.05</v>
          </cell>
          <cell r="O759" t="str">
            <v>5.2.2.03.05</v>
          </cell>
          <cell r="P759" t="str">
            <v>Belanja Surat Kabar/Majalah - Bulan November s/d Desember 2017 - Harian Detik  - Kegiatan Penyediaan Bahan Bacaan dan Peraturan Perundang-undangan</v>
          </cell>
          <cell r="Q759" t="str">
            <v>UP/GU/TU</v>
          </cell>
          <cell r="R759" t="str">
            <v>GU</v>
          </cell>
          <cell r="T759">
            <v>150000</v>
          </cell>
          <cell r="U759">
            <v>227897825</v>
          </cell>
        </row>
        <row r="760">
          <cell r="A760" t="str">
            <v>135.2.2.03.05</v>
          </cell>
          <cell r="B760">
            <v>734</v>
          </cell>
          <cell r="C760" t="str">
            <v>28-12-2017</v>
          </cell>
          <cell r="D760" t="str">
            <v>1.20</v>
          </cell>
          <cell r="E760">
            <v>12</v>
          </cell>
          <cell r="F760" t="str">
            <v>01</v>
          </cell>
          <cell r="G760" t="str">
            <v>15</v>
          </cell>
          <cell r="H760" t="str">
            <v>5</v>
          </cell>
          <cell r="I760" t="str">
            <v>2</v>
          </cell>
          <cell r="J760" t="str">
            <v>2</v>
          </cell>
          <cell r="K760" t="str">
            <v>03</v>
          </cell>
          <cell r="L760" t="str">
            <v>05</v>
          </cell>
          <cell r="N760" t="str">
            <v>01.15.5.2.2.03.05</v>
          </cell>
          <cell r="O760" t="str">
            <v>5.2.2.03.05</v>
          </cell>
          <cell r="P760" t="str">
            <v>Belanja Surat Kabar/Majalah - Bulan Desember 2017 - Media Dinamika News  - Kegiatan Penyediaan Bahan Bacaan dan Peraturan Perundang-undangan</v>
          </cell>
          <cell r="Q760" t="str">
            <v>UP/GU/TU</v>
          </cell>
          <cell r="R760" t="str">
            <v>GU</v>
          </cell>
          <cell r="T760">
            <v>50000</v>
          </cell>
          <cell r="U760">
            <v>227847825</v>
          </cell>
        </row>
        <row r="761">
          <cell r="A761" t="str">
            <v>145.2.2.03.05</v>
          </cell>
          <cell r="B761">
            <v>735</v>
          </cell>
          <cell r="C761" t="str">
            <v>28-12-2017</v>
          </cell>
          <cell r="D761" t="str">
            <v>1.20</v>
          </cell>
          <cell r="E761">
            <v>12</v>
          </cell>
          <cell r="F761" t="str">
            <v>01</v>
          </cell>
          <cell r="G761" t="str">
            <v>15</v>
          </cell>
          <cell r="H761" t="str">
            <v>5</v>
          </cell>
          <cell r="I761" t="str">
            <v>2</v>
          </cell>
          <cell r="J761" t="str">
            <v>2</v>
          </cell>
          <cell r="K761" t="str">
            <v>03</v>
          </cell>
          <cell r="L761" t="str">
            <v>05</v>
          </cell>
          <cell r="N761" t="str">
            <v>01.15.5.2.2.03.05</v>
          </cell>
          <cell r="O761" t="str">
            <v>5.2.2.03.05</v>
          </cell>
          <cell r="P761" t="str">
            <v>Belanja Surat Kabar/Majalah - Bulan Desember 2017 - Swara Lampung  - Kegiatan Penyediaan Bahan Bacaan dan Peraturan Perundang-undangan</v>
          </cell>
          <cell r="Q761" t="str">
            <v>UP/GU/TU</v>
          </cell>
          <cell r="R761" t="str">
            <v>GU</v>
          </cell>
          <cell r="T761">
            <v>75000</v>
          </cell>
          <cell r="U761">
            <v>227772825</v>
          </cell>
        </row>
        <row r="762">
          <cell r="A762" t="str">
            <v>155.2.2.03.05</v>
          </cell>
          <cell r="B762">
            <v>736</v>
          </cell>
          <cell r="C762" t="str">
            <v>28-12-2017</v>
          </cell>
          <cell r="D762" t="str">
            <v>1.20</v>
          </cell>
          <cell r="E762">
            <v>12</v>
          </cell>
          <cell r="F762" t="str">
            <v>01</v>
          </cell>
          <cell r="G762" t="str">
            <v>15</v>
          </cell>
          <cell r="H762" t="str">
            <v>5</v>
          </cell>
          <cell r="I762" t="str">
            <v>2</v>
          </cell>
          <cell r="J762" t="str">
            <v>2</v>
          </cell>
          <cell r="K762" t="str">
            <v>03</v>
          </cell>
          <cell r="L762" t="str">
            <v>05</v>
          </cell>
          <cell r="N762" t="str">
            <v>01.15.5.2.2.03.05</v>
          </cell>
          <cell r="O762" t="str">
            <v>5.2.2.03.05</v>
          </cell>
          <cell r="P762" t="str">
            <v>Belanja Surat Kabar/Majalah - Bulan Desember 2017 - Kupas Tuntas  - Kegiatan Penyediaan Bahan Bacaan dan Peraturan Perundang-undangan</v>
          </cell>
          <cell r="Q762" t="str">
            <v>UP/GU/TU</v>
          </cell>
          <cell r="R762" t="str">
            <v>GU</v>
          </cell>
          <cell r="T762">
            <v>90000</v>
          </cell>
          <cell r="U762">
            <v>227682825</v>
          </cell>
        </row>
        <row r="763">
          <cell r="A763" t="str">
            <v>165.2.2.03.05</v>
          </cell>
          <cell r="B763">
            <v>737</v>
          </cell>
          <cell r="C763" t="str">
            <v>28-12-2017</v>
          </cell>
          <cell r="D763" t="str">
            <v>1.20</v>
          </cell>
          <cell r="E763">
            <v>12</v>
          </cell>
          <cell r="F763" t="str">
            <v>01</v>
          </cell>
          <cell r="G763" t="str">
            <v>15</v>
          </cell>
          <cell r="H763" t="str">
            <v>5</v>
          </cell>
          <cell r="I763" t="str">
            <v>2</v>
          </cell>
          <cell r="J763" t="str">
            <v>2</v>
          </cell>
          <cell r="K763" t="str">
            <v>03</v>
          </cell>
          <cell r="L763" t="str">
            <v>05</v>
          </cell>
          <cell r="N763" t="str">
            <v>01.15.5.2.2.03.05</v>
          </cell>
          <cell r="O763" t="str">
            <v>5.2.2.03.05</v>
          </cell>
          <cell r="P763" t="str">
            <v>Belanja Surat Kabar/Majalah - Bulan Desember 2017 - Media Dinamika Review  - Kegiatan Penyediaan Bahan Bacaan dan Peraturan Perundang-undangan</v>
          </cell>
          <cell r="Q763" t="str">
            <v>UP/GU/TU</v>
          </cell>
          <cell r="R763" t="str">
            <v>GU</v>
          </cell>
          <cell r="T763">
            <v>50000</v>
          </cell>
          <cell r="U763">
            <v>227632825</v>
          </cell>
        </row>
        <row r="764">
          <cell r="A764" t="str">
            <v>175.2.2.03.05</v>
          </cell>
          <cell r="B764">
            <v>738</v>
          </cell>
          <cell r="C764" t="str">
            <v>28-12-2017</v>
          </cell>
          <cell r="D764" t="str">
            <v>1.20</v>
          </cell>
          <cell r="E764">
            <v>12</v>
          </cell>
          <cell r="F764" t="str">
            <v>01</v>
          </cell>
          <cell r="G764" t="str">
            <v>15</v>
          </cell>
          <cell r="H764" t="str">
            <v>5</v>
          </cell>
          <cell r="I764" t="str">
            <v>2</v>
          </cell>
          <cell r="J764" t="str">
            <v>2</v>
          </cell>
          <cell r="K764" t="str">
            <v>03</v>
          </cell>
          <cell r="L764" t="str">
            <v>05</v>
          </cell>
          <cell r="N764" t="str">
            <v>01.15.5.2.2.03.05</v>
          </cell>
          <cell r="O764" t="str">
            <v>5.2.2.03.05</v>
          </cell>
          <cell r="P764" t="str">
            <v>Belanja Surat Kabar/Majalah - Bulan November  s/d Desember 2017 - Medinas Lampung  - Kegiatan Penyediaan Bahan Bacaan dan Peraturan Perundang-undangan</v>
          </cell>
          <cell r="Q764" t="str">
            <v>UP/GU/TU</v>
          </cell>
          <cell r="R764" t="str">
            <v>GU</v>
          </cell>
          <cell r="T764">
            <v>150000</v>
          </cell>
          <cell r="U764">
            <v>227482825</v>
          </cell>
        </row>
        <row r="765">
          <cell r="A765" t="str">
            <v>185.2.2.03.05</v>
          </cell>
          <cell r="B765">
            <v>739</v>
          </cell>
          <cell r="C765" t="str">
            <v>28-12-2017</v>
          </cell>
          <cell r="D765" t="str">
            <v>1.20</v>
          </cell>
          <cell r="E765">
            <v>12</v>
          </cell>
          <cell r="F765" t="str">
            <v>01</v>
          </cell>
          <cell r="G765" t="str">
            <v>15</v>
          </cell>
          <cell r="H765" t="str">
            <v>5</v>
          </cell>
          <cell r="I765" t="str">
            <v>2</v>
          </cell>
          <cell r="J765" t="str">
            <v>2</v>
          </cell>
          <cell r="K765" t="str">
            <v>03</v>
          </cell>
          <cell r="L765" t="str">
            <v>05</v>
          </cell>
          <cell r="N765" t="str">
            <v>01.15.5.2.2.03.05</v>
          </cell>
          <cell r="O765" t="str">
            <v>5.2.2.03.05</v>
          </cell>
          <cell r="P765" t="str">
            <v>Belanja Surat Kabar/Majalah - Bulan Oktober s/d Desember  2017 - Aktif Agensi Metro  - Kegiatan Penyediaan Bahan Bacaan dan Peraturan Perundang-undangan</v>
          </cell>
          <cell r="Q765" t="str">
            <v>UP/GU/TU</v>
          </cell>
          <cell r="R765" t="str">
            <v>GU</v>
          </cell>
          <cell r="T765">
            <v>4500000</v>
          </cell>
          <cell r="U765">
            <v>222982825</v>
          </cell>
        </row>
        <row r="766">
          <cell r="A766" t="str">
            <v>66PPN DN ....</v>
          </cell>
          <cell r="B766">
            <v>740</v>
          </cell>
          <cell r="C766" t="str">
            <v>28-12-2017</v>
          </cell>
          <cell r="D766" t="str">
            <v>1.20</v>
          </cell>
          <cell r="E766">
            <v>12</v>
          </cell>
          <cell r="F766" t="str">
            <v>01</v>
          </cell>
          <cell r="G766" t="str">
            <v>15</v>
          </cell>
          <cell r="H766" t="str">
            <v xml:space="preserve">PPN DN </v>
          </cell>
          <cell r="M766" t="str">
            <v>a</v>
          </cell>
          <cell r="N766" t="str">
            <v>01.15.PPN DN ....</v>
          </cell>
          <cell r="O766" t="str">
            <v>PPN DN ....</v>
          </cell>
          <cell r="P766" t="str">
            <v>Pajak - PPN DN - Belanja Surat Kabar/Majalah - Bulan Oktober s/d Desember  2017 - Aktif Agensi Metro  - Kegiatan Penyediaan Bahan Bacaan dan Peraturan Perundang-undangan</v>
          </cell>
          <cell r="Q766" t="str">
            <v>UP/GU/TU</v>
          </cell>
          <cell r="R766" t="str">
            <v>GU</v>
          </cell>
          <cell r="S766">
            <v>409091</v>
          </cell>
          <cell r="U766">
            <v>223391916</v>
          </cell>
        </row>
        <row r="767">
          <cell r="A767" t="str">
            <v>26PPh Pasal 22....</v>
          </cell>
          <cell r="B767">
            <v>741</v>
          </cell>
          <cell r="C767" t="str">
            <v>28-12-2017</v>
          </cell>
          <cell r="D767" t="str">
            <v>1.20</v>
          </cell>
          <cell r="E767">
            <v>12</v>
          </cell>
          <cell r="F767" t="str">
            <v>01</v>
          </cell>
          <cell r="G767" t="str">
            <v>15</v>
          </cell>
          <cell r="H767" t="str">
            <v>PPh Pasal 22</v>
          </cell>
          <cell r="M767" t="str">
            <v>a</v>
          </cell>
          <cell r="N767" t="str">
            <v>01.15.PPh Pasal 22....</v>
          </cell>
          <cell r="O767" t="str">
            <v>PPh Pasal 22....</v>
          </cell>
          <cell r="P767" t="str">
            <v>Pajak - PPh Pasal 22 - Belanja Surat Kabar/Majalah - Bulan Oktober s/d Desember  2017 - Aktif Agensi Metro  - Kegiatan Penyediaan Bahan Bacaan dan Peraturan Perundang-undangan</v>
          </cell>
          <cell r="Q767" t="str">
            <v>UP/GU/TU</v>
          </cell>
          <cell r="R767" t="str">
            <v>GU</v>
          </cell>
          <cell r="S767">
            <v>61634</v>
          </cell>
          <cell r="U767">
            <v>223453550</v>
          </cell>
        </row>
        <row r="768">
          <cell r="A768" t="str">
            <v>67PPN DN ....</v>
          </cell>
          <cell r="B768">
            <v>742</v>
          </cell>
          <cell r="C768" t="str">
            <v>28-12-2017</v>
          </cell>
          <cell r="D768" t="str">
            <v>1.20</v>
          </cell>
          <cell r="E768">
            <v>12</v>
          </cell>
          <cell r="F768" t="str">
            <v>01</v>
          </cell>
          <cell r="G768" t="str">
            <v>15</v>
          </cell>
          <cell r="H768" t="str">
            <v xml:space="preserve">PPN DN </v>
          </cell>
          <cell r="M768" t="str">
            <v>a</v>
          </cell>
          <cell r="N768" t="str">
            <v>01.15.PPN DN ....</v>
          </cell>
          <cell r="O768" t="str">
            <v>PPN DN ....</v>
          </cell>
          <cell r="P768" t="str">
            <v>Pajak - PPN DN - Belanja Surat Kabar/Majalah - Bulan Oktober s/d Desember  2017 - Aktif Agensi Metro  - Kegiatan Penyediaan Bahan Bacaan dan Peraturan Perundang-undangan</v>
          </cell>
          <cell r="Q768" t="str">
            <v>UP/GU/TU</v>
          </cell>
          <cell r="R768" t="str">
            <v>GU</v>
          </cell>
          <cell r="T768">
            <v>409091</v>
          </cell>
          <cell r="U768">
            <v>223044459</v>
          </cell>
        </row>
        <row r="769">
          <cell r="A769" t="str">
            <v>27PPh Pasal 22....</v>
          </cell>
          <cell r="B769">
            <v>743</v>
          </cell>
          <cell r="C769" t="str">
            <v>28-12-2017</v>
          </cell>
          <cell r="D769" t="str">
            <v>1.20</v>
          </cell>
          <cell r="E769">
            <v>12</v>
          </cell>
          <cell r="F769" t="str">
            <v>01</v>
          </cell>
          <cell r="G769" t="str">
            <v>15</v>
          </cell>
          <cell r="H769" t="str">
            <v>PPh Pasal 22</v>
          </cell>
          <cell r="M769" t="str">
            <v>a</v>
          </cell>
          <cell r="N769" t="str">
            <v>01.15.PPh Pasal 22....</v>
          </cell>
          <cell r="O769" t="str">
            <v>PPh Pasal 22....</v>
          </cell>
          <cell r="P769" t="str">
            <v>Pajak - PPh Pasal 22 - Belanja Surat Kabar/Majalah - Bulan Oktober s/d Desember  2017 - Aktif Agensi Metro  - Kegiatan Penyediaan Bahan Bacaan dan Peraturan Perundang-undangan</v>
          </cell>
          <cell r="Q769" t="str">
            <v>UP/GU/TU</v>
          </cell>
          <cell r="R769" t="str">
            <v>GU</v>
          </cell>
          <cell r="T769">
            <v>61634</v>
          </cell>
          <cell r="U769">
            <v>222982825</v>
          </cell>
        </row>
        <row r="770">
          <cell r="A770" t="str">
            <v>385.2.2.15.02</v>
          </cell>
          <cell r="B770">
            <v>744</v>
          </cell>
          <cell r="C770" t="str">
            <v>28-12-2017</v>
          </cell>
          <cell r="D770" t="str">
            <v>1.20</v>
          </cell>
          <cell r="E770">
            <v>12</v>
          </cell>
          <cell r="F770" t="str">
            <v>01</v>
          </cell>
          <cell r="G770" t="str">
            <v>18</v>
          </cell>
          <cell r="H770" t="str">
            <v>5</v>
          </cell>
          <cell r="I770" t="str">
            <v>2</v>
          </cell>
          <cell r="J770" t="str">
            <v>2</v>
          </cell>
          <cell r="K770" t="str">
            <v>15</v>
          </cell>
          <cell r="L770" t="str">
            <v>02</v>
          </cell>
          <cell r="N770" t="str">
            <v>01.18.5.2.2.15.02</v>
          </cell>
          <cell r="O770" t="str">
            <v>5.2.2.15.02</v>
          </cell>
          <cell r="P770" t="str">
            <v>Belanja Perjalanan Dinas Luar Daerah - An. ABP. Herjuno, S.Sos. Dkk dalam rangka Menghadiri dan Mengambil Hasil Penilaian Akademik Potensi dan Kompetensi JPT dan Administrator Tahun 2017 di BKN Jakarta - Tanggal 10 s/d 12 Desember 2017 - Kegiatan Rapat-ra</v>
          </cell>
          <cell r="Q770" t="str">
            <v>UP/GU/TU</v>
          </cell>
          <cell r="R770" t="str">
            <v>GU</v>
          </cell>
          <cell r="T770">
            <v>15001737</v>
          </cell>
          <cell r="U770">
            <v>207981088</v>
          </cell>
        </row>
        <row r="771">
          <cell r="A771" t="str">
            <v>195.2.2.06.02</v>
          </cell>
          <cell r="B771">
            <v>745</v>
          </cell>
          <cell r="C771" t="str">
            <v>28-12-2017</v>
          </cell>
          <cell r="D771" t="str">
            <v>1.20</v>
          </cell>
          <cell r="E771">
            <v>12</v>
          </cell>
          <cell r="F771" t="str">
            <v>01</v>
          </cell>
          <cell r="G771" t="str">
            <v>11</v>
          </cell>
          <cell r="H771" t="str">
            <v>5</v>
          </cell>
          <cell r="I771" t="str">
            <v>2</v>
          </cell>
          <cell r="J771" t="str">
            <v>2</v>
          </cell>
          <cell r="K771" t="str">
            <v>06</v>
          </cell>
          <cell r="L771" t="str">
            <v>02</v>
          </cell>
          <cell r="N771" t="str">
            <v>01.11.5.2.2.06.02</v>
          </cell>
          <cell r="O771" t="str">
            <v>5.2.2.06.02</v>
          </cell>
          <cell r="P771" t="str">
            <v>Belanja Penggandaan - Bulan Desember 2017  - Kegiatan Penyediaan Barang Cetakan dan Penggandaan</v>
          </cell>
          <cell r="Q771" t="str">
            <v>UP/GU/TU</v>
          </cell>
          <cell r="R771" t="str">
            <v>GU</v>
          </cell>
          <cell r="T771">
            <v>908600</v>
          </cell>
          <cell r="U771">
            <v>207072488</v>
          </cell>
        </row>
        <row r="772">
          <cell r="A772" t="str">
            <v>205.2.2.06.02</v>
          </cell>
          <cell r="B772">
            <v>746</v>
          </cell>
          <cell r="C772" t="str">
            <v>28-12-2017</v>
          </cell>
          <cell r="D772" t="str">
            <v>1.20</v>
          </cell>
          <cell r="E772">
            <v>12</v>
          </cell>
          <cell r="F772" t="str">
            <v>01</v>
          </cell>
          <cell r="G772" t="str">
            <v>07</v>
          </cell>
          <cell r="H772" t="str">
            <v>5</v>
          </cell>
          <cell r="I772" t="str">
            <v>2</v>
          </cell>
          <cell r="J772" t="str">
            <v>2</v>
          </cell>
          <cell r="K772" t="str">
            <v>06</v>
          </cell>
          <cell r="L772" t="str">
            <v>02</v>
          </cell>
          <cell r="N772" t="str">
            <v>01.07.5.2.2.06.02</v>
          </cell>
          <cell r="O772" t="str">
            <v>5.2.2.06.02</v>
          </cell>
          <cell r="P772" t="str">
            <v>Belanja Penggandaan - Foto Copy Dokumen Belanja LS  - Kegiatan Penyediaan Jasa Administrasi Keuangan</v>
          </cell>
          <cell r="Q772" t="str">
            <v>UP/GU/TU</v>
          </cell>
          <cell r="R772" t="str">
            <v>GU</v>
          </cell>
          <cell r="T772">
            <v>600000</v>
          </cell>
          <cell r="U772">
            <v>206472488</v>
          </cell>
        </row>
        <row r="773">
          <cell r="A773" t="str">
            <v>195.2.2.01.01</v>
          </cell>
          <cell r="B773">
            <v>747</v>
          </cell>
          <cell r="C773" t="str">
            <v>28-12-2017</v>
          </cell>
          <cell r="D773" t="str">
            <v>1.20</v>
          </cell>
          <cell r="E773">
            <v>12</v>
          </cell>
          <cell r="F773" t="str">
            <v>06</v>
          </cell>
          <cell r="G773" t="str">
            <v>04</v>
          </cell>
          <cell r="H773" t="str">
            <v>5</v>
          </cell>
          <cell r="I773" t="str">
            <v>2</v>
          </cell>
          <cell r="J773" t="str">
            <v>2</v>
          </cell>
          <cell r="K773" t="str">
            <v>01</v>
          </cell>
          <cell r="L773" t="str">
            <v>01</v>
          </cell>
          <cell r="N773" t="str">
            <v>06.04.5.2.2.01.01</v>
          </cell>
          <cell r="O773" t="str">
            <v>5.2.2.01.01</v>
          </cell>
          <cell r="P773" t="str">
            <v>Belanja Alat Tulis Kantor - Bulan Desember 2017 - Kegiatan Penyusunan Pelaporan Keuangan Akhir Tahun</v>
          </cell>
          <cell r="Q773" t="str">
            <v>UP/GU/TU</v>
          </cell>
          <cell r="R773" t="str">
            <v>GU</v>
          </cell>
          <cell r="T773">
            <v>610900</v>
          </cell>
          <cell r="U773">
            <v>205861588</v>
          </cell>
        </row>
        <row r="774">
          <cell r="A774" t="str">
            <v>215.2.2.06.02</v>
          </cell>
          <cell r="B774">
            <v>748</v>
          </cell>
          <cell r="C774" t="str">
            <v>28-12-2017</v>
          </cell>
          <cell r="D774" t="str">
            <v>1.20</v>
          </cell>
          <cell r="E774">
            <v>12</v>
          </cell>
          <cell r="F774" t="str">
            <v>06</v>
          </cell>
          <cell r="G774" t="str">
            <v>04</v>
          </cell>
          <cell r="H774" t="str">
            <v>5</v>
          </cell>
          <cell r="I774" t="str">
            <v>2</v>
          </cell>
          <cell r="J774" t="str">
            <v>2</v>
          </cell>
          <cell r="K774" t="str">
            <v>06</v>
          </cell>
          <cell r="L774" t="str">
            <v>02</v>
          </cell>
          <cell r="N774" t="str">
            <v>06.04.5.2.2.06.02</v>
          </cell>
          <cell r="O774" t="str">
            <v>5.2.2.06.02</v>
          </cell>
          <cell r="P774" t="str">
            <v>Belanja Penggandaan - Bulan Desember 2017 - Kegiatan Penyusunan Pelaporan Keuangan Akhir Tahun</v>
          </cell>
          <cell r="Q774" t="str">
            <v>UP/GU/TU</v>
          </cell>
          <cell r="R774" t="str">
            <v>GU</v>
          </cell>
          <cell r="T774">
            <v>500000</v>
          </cell>
          <cell r="U774">
            <v>205361588</v>
          </cell>
        </row>
        <row r="775">
          <cell r="A775" t="str">
            <v>25.2.2.05.03</v>
          </cell>
          <cell r="B775">
            <v>749</v>
          </cell>
          <cell r="C775" t="str">
            <v>28-12-2017</v>
          </cell>
          <cell r="D775" t="str">
            <v>1.20</v>
          </cell>
          <cell r="E775">
            <v>12</v>
          </cell>
          <cell r="F775" t="str">
            <v>02</v>
          </cell>
          <cell r="G775" t="str">
            <v>24</v>
          </cell>
          <cell r="H775" t="str">
            <v>5</v>
          </cell>
          <cell r="I775" t="str">
            <v>2</v>
          </cell>
          <cell r="J775" t="str">
            <v>2</v>
          </cell>
          <cell r="K775" t="str">
            <v>05</v>
          </cell>
          <cell r="L775" t="str">
            <v>03</v>
          </cell>
          <cell r="N775" t="str">
            <v>02.24.5.2.2.05.03</v>
          </cell>
          <cell r="O775" t="str">
            <v>5.2.2.05.03</v>
          </cell>
          <cell r="P775" t="str">
            <v>Belanja Bahan Bakar Minyak/Gas dan Pelumas - BBM - Kendaraan Dinas Roda 4 dan Rada 2 - Bulan Desember 2017  - Kegiatan Pemeliharaan Rutin/Berkala Kendaraan Dinas/Operasional</v>
          </cell>
          <cell r="Q775" t="str">
            <v>UP/GU/TU</v>
          </cell>
          <cell r="R775" t="str">
            <v>GU</v>
          </cell>
          <cell r="T775">
            <v>5500000</v>
          </cell>
          <cell r="U775">
            <v>199861588</v>
          </cell>
        </row>
        <row r="776">
          <cell r="A776" t="str">
            <v>15.2.1.02.02</v>
          </cell>
          <cell r="B776">
            <v>750</v>
          </cell>
          <cell r="C776" t="str">
            <v>28-12-2017</v>
          </cell>
          <cell r="D776" t="str">
            <v>1.20</v>
          </cell>
          <cell r="E776">
            <v>12</v>
          </cell>
          <cell r="F776" t="str">
            <v>01</v>
          </cell>
          <cell r="G776" t="str">
            <v>19</v>
          </cell>
          <cell r="H776" t="str">
            <v>5</v>
          </cell>
          <cell r="I776" t="str">
            <v>2</v>
          </cell>
          <cell r="J776" t="str">
            <v>1</v>
          </cell>
          <cell r="K776" t="str">
            <v>02</v>
          </cell>
          <cell r="L776" t="str">
            <v>02</v>
          </cell>
          <cell r="N776" t="str">
            <v>01.19.5.2.1.02.02</v>
          </cell>
          <cell r="O776" t="str">
            <v>5.2.1.02.02</v>
          </cell>
          <cell r="P776" t="str">
            <v>Honorarium Pegawai Honorer/Tidak Tetap - Tenaga Kontrak - Bulan Desember 2017  - Kegiatan Penyediaan Jasa Pendukung Administrasi dan Teknis Kegiatan</v>
          </cell>
          <cell r="Q776" t="str">
            <v>UP/GU/TU</v>
          </cell>
          <cell r="R776" t="str">
            <v>GU</v>
          </cell>
          <cell r="T776">
            <v>3200000</v>
          </cell>
          <cell r="U776">
            <v>196661588</v>
          </cell>
        </row>
        <row r="777">
          <cell r="A777" t="str">
            <v>395.2.2.15.02</v>
          </cell>
          <cell r="B777">
            <v>751</v>
          </cell>
          <cell r="C777" t="str">
            <v>28-12-2017</v>
          </cell>
          <cell r="D777" t="str">
            <v>4.05</v>
          </cell>
          <cell r="E777" t="str">
            <v>12</v>
          </cell>
          <cell r="F777">
            <v>17</v>
          </cell>
          <cell r="G777" t="str">
            <v>07</v>
          </cell>
          <cell r="H777" t="str">
            <v>5</v>
          </cell>
          <cell r="I777" t="str">
            <v>2</v>
          </cell>
          <cell r="J777" t="str">
            <v>2</v>
          </cell>
          <cell r="K777">
            <v>15</v>
          </cell>
          <cell r="L777" t="str">
            <v>02</v>
          </cell>
          <cell r="N777" t="str">
            <v>17.07.5.2.2.15.02</v>
          </cell>
          <cell r="O777" t="str">
            <v>5.2.2.15.02</v>
          </cell>
          <cell r="P777" t="str">
            <v>Belanja Perjalanan Dinas Luar Daerah - An. Andre Budianto, S.STP., M.M. Dkk dalarm rangka Konsultasi dan Koordinasi terkait Pemberian Izin Belajar atau Tugas Belajar bagi PNS yang mengikuti Program Percepatan Pendidikan Tenaga Kesehatan ke Kementrian Kese</v>
          </cell>
          <cell r="Q777" t="str">
            <v>UP/GU/TU</v>
          </cell>
          <cell r="R777" t="str">
            <v>GU</v>
          </cell>
          <cell r="T777">
            <v>9710000</v>
          </cell>
          <cell r="U777">
            <v>186951588</v>
          </cell>
        </row>
        <row r="778">
          <cell r="A778" t="str">
            <v>405.2.2.15.02</v>
          </cell>
          <cell r="B778">
            <v>752</v>
          </cell>
          <cell r="C778" t="str">
            <v>28-12-2017</v>
          </cell>
          <cell r="D778" t="str">
            <v>4.05</v>
          </cell>
          <cell r="E778" t="str">
            <v>12</v>
          </cell>
          <cell r="F778">
            <v>17</v>
          </cell>
          <cell r="G778" t="str">
            <v>07</v>
          </cell>
          <cell r="H778" t="str">
            <v>5</v>
          </cell>
          <cell r="I778" t="str">
            <v>2</v>
          </cell>
          <cell r="J778" t="str">
            <v>2</v>
          </cell>
          <cell r="K778">
            <v>15</v>
          </cell>
          <cell r="L778" t="str">
            <v>02</v>
          </cell>
          <cell r="N778" t="str">
            <v>17.07.5.2.2.15.02</v>
          </cell>
          <cell r="O778" t="str">
            <v>5.2.2.15.02</v>
          </cell>
          <cell r="P778" t="str">
            <v>Belanja Perjalanan Dinas Luar Daerah - An. Alek Destrio, S.IP. , M.M. Dkk dalam rangka Konsultasi dan Koordinasi terkait Pemberian Pengukuhan Izin Belajar atau Tugas Belajar bagi PNS Guru atau PNS lainnya  yang mendapatkan Ijazah S.1 setelah mendapatkan S</v>
          </cell>
          <cell r="Q778" t="str">
            <v>UP/GU/TU</v>
          </cell>
          <cell r="R778" t="str">
            <v>GU</v>
          </cell>
          <cell r="T778">
            <v>10710000</v>
          </cell>
          <cell r="U778">
            <v>176241588</v>
          </cell>
        </row>
        <row r="779">
          <cell r="A779" t="str">
            <v>215.2.2.15.01</v>
          </cell>
          <cell r="B779">
            <v>753</v>
          </cell>
          <cell r="C779" t="str">
            <v>28-12-2017</v>
          </cell>
          <cell r="D779" t="str">
            <v>4.05</v>
          </cell>
          <cell r="E779" t="str">
            <v>12</v>
          </cell>
          <cell r="F779">
            <v>17</v>
          </cell>
          <cell r="G779">
            <v>20</v>
          </cell>
          <cell r="H779" t="str">
            <v>5</v>
          </cell>
          <cell r="I779" t="str">
            <v>2</v>
          </cell>
          <cell r="J779">
            <v>2</v>
          </cell>
          <cell r="K779">
            <v>15</v>
          </cell>
          <cell r="L779" t="str">
            <v>01</v>
          </cell>
          <cell r="N779" t="str">
            <v>17.20.5.2.2.15.01</v>
          </cell>
          <cell r="O779" t="str">
            <v>5.2.2.15.01</v>
          </cell>
          <cell r="P779" t="str">
            <v>Belanja Perjalanan Dinas Dalam Daerah - An. ABP. Herjuno, S.Sos. Dkk dalam rangka Konsultasi Rencana Pelaksanaan Diklat Pengadaan Barang dan Jasa Pemerintah ke BPSDM Propinsi Lampung - Tanggal 14 September 2017 - Kegiatan Diklat Manajemen Pelayanan Barang</v>
          </cell>
          <cell r="Q779" t="str">
            <v>UP/GU/TU</v>
          </cell>
          <cell r="R779" t="str">
            <v>GU</v>
          </cell>
          <cell r="T779">
            <v>950000</v>
          </cell>
          <cell r="U779">
            <v>175291588</v>
          </cell>
        </row>
        <row r="780">
          <cell r="A780" t="str">
            <v>225.2.2.15.01</v>
          </cell>
          <cell r="B780">
            <v>754</v>
          </cell>
          <cell r="C780" t="str">
            <v>28-12-2017</v>
          </cell>
          <cell r="D780" t="str">
            <v>4.05</v>
          </cell>
          <cell r="E780" t="str">
            <v>12</v>
          </cell>
          <cell r="F780">
            <v>17</v>
          </cell>
          <cell r="G780">
            <v>20</v>
          </cell>
          <cell r="H780" t="str">
            <v>5</v>
          </cell>
          <cell r="I780" t="str">
            <v>2</v>
          </cell>
          <cell r="J780">
            <v>2</v>
          </cell>
          <cell r="K780">
            <v>15</v>
          </cell>
          <cell r="L780" t="str">
            <v>01</v>
          </cell>
          <cell r="N780" t="str">
            <v>17.20.5.2.2.15.01</v>
          </cell>
          <cell r="O780" t="str">
            <v>5.2.2.15.01</v>
          </cell>
          <cell r="P780" t="str">
            <v>Belanja Perjalanan Dinas Dalam Daerah - An. Alek Destrio, S.IP. . M.M dalam rangka Penyampaian Dokumen Rencana Pelaksaan Diklat Pengadaan Barang dan Jasa Pemerintah ke BPSDM Propinsi Lampung - Tanggal 18 September 2017 - Kegiatan Diklat Manajemen Pelayana</v>
          </cell>
          <cell r="Q780" t="str">
            <v>UP/GU/TU</v>
          </cell>
          <cell r="R780" t="str">
            <v>GU</v>
          </cell>
          <cell r="T780">
            <v>800000</v>
          </cell>
          <cell r="U780">
            <v>174491588</v>
          </cell>
        </row>
        <row r="781">
          <cell r="A781" t="str">
            <v>235.2.2.15.01</v>
          </cell>
          <cell r="B781">
            <v>755</v>
          </cell>
          <cell r="C781" t="str">
            <v>28-12-2017</v>
          </cell>
          <cell r="D781" t="str">
            <v>4.05</v>
          </cell>
          <cell r="E781" t="str">
            <v>12</v>
          </cell>
          <cell r="F781">
            <v>17</v>
          </cell>
          <cell r="G781">
            <v>20</v>
          </cell>
          <cell r="H781" t="str">
            <v>5</v>
          </cell>
          <cell r="I781" t="str">
            <v>2</v>
          </cell>
          <cell r="J781">
            <v>2</v>
          </cell>
          <cell r="K781">
            <v>15</v>
          </cell>
          <cell r="L781" t="str">
            <v>01</v>
          </cell>
          <cell r="N781" t="str">
            <v>17.20.5.2.2.15.01</v>
          </cell>
          <cell r="O781" t="str">
            <v>5.2.2.15.01</v>
          </cell>
          <cell r="P781" t="str">
            <v>Belanja Perjalanan Dinas Dalam Daerah - An. Alek Destrio, S.IP. . M.M dalam rangka Penyampaian Laporan Pelaksaan Diklat Pengadaan Barang dan Jasa Pemerintah ke BPSDM Propinsi Lampung - Tanggal 30 Oktober 2017 - Kegiatan Diklat Manajemen Pelayanan Barang d</v>
          </cell>
          <cell r="Q781" t="str">
            <v>UP/GU/TU</v>
          </cell>
          <cell r="R781" t="str">
            <v>GU</v>
          </cell>
          <cell r="T781">
            <v>750000</v>
          </cell>
          <cell r="U781">
            <v>173741588</v>
          </cell>
        </row>
        <row r="782">
          <cell r="A782" t="str">
            <v>15.2.2.05.05</v>
          </cell>
          <cell r="B782">
            <v>756</v>
          </cell>
          <cell r="C782" t="str">
            <v>28-12-2017</v>
          </cell>
          <cell r="D782" t="str">
            <v>4.05</v>
          </cell>
          <cell r="E782" t="str">
            <v>12</v>
          </cell>
          <cell r="F782" t="str">
            <v>01</v>
          </cell>
          <cell r="G782" t="str">
            <v>06</v>
          </cell>
          <cell r="H782" t="str">
            <v>5</v>
          </cell>
          <cell r="I782" t="str">
            <v>2</v>
          </cell>
          <cell r="J782" t="str">
            <v>2</v>
          </cell>
          <cell r="K782" t="str">
            <v>05</v>
          </cell>
          <cell r="L782" t="str">
            <v>05</v>
          </cell>
          <cell r="N782" t="str">
            <v>01.06.5.2.2.05.05</v>
          </cell>
          <cell r="O782" t="str">
            <v>5.2.2.05.05</v>
          </cell>
          <cell r="P782" t="str">
            <v>Belanja Surat Tanda Nomor Kendaraan - Kendaraan Dinas Roda 4 - BE 23 F  - Kegiatan Penyediaan Jasa Pemeliharaan dan Perizinan Kend. Dinas / Operasional</v>
          </cell>
          <cell r="Q782" t="str">
            <v>UP/GU/TU</v>
          </cell>
          <cell r="R782" t="str">
            <v>GU</v>
          </cell>
          <cell r="T782">
            <v>1113250</v>
          </cell>
          <cell r="U782">
            <v>172628338</v>
          </cell>
        </row>
        <row r="783">
          <cell r="A783" t="str">
            <v>135.2.2.11.04</v>
          </cell>
          <cell r="B783">
            <v>757</v>
          </cell>
          <cell r="C783" t="str">
            <v>28-12-2017</v>
          </cell>
          <cell r="D783" t="str">
            <v>4.05</v>
          </cell>
          <cell r="E783" t="str">
            <v>12</v>
          </cell>
          <cell r="F783" t="str">
            <v>05</v>
          </cell>
          <cell r="G783" t="str">
            <v>01</v>
          </cell>
          <cell r="H783" t="str">
            <v>5</v>
          </cell>
          <cell r="I783" t="str">
            <v>2</v>
          </cell>
          <cell r="J783">
            <v>2</v>
          </cell>
          <cell r="K783">
            <v>11</v>
          </cell>
          <cell r="L783" t="str">
            <v>04</v>
          </cell>
          <cell r="N783" t="str">
            <v>05.01.5.2.2.11.04</v>
          </cell>
          <cell r="O783" t="str">
            <v>5.2.2.11.04</v>
          </cell>
          <cell r="P783" t="str">
            <v>Belanja Makanan dan Minuman Kegiatan - Pemaparan Hasil Akhir Peserta Diklat Calon Kepala Sekolah - Kegiatan Pendidikan dan Pelatihan Formal</v>
          </cell>
          <cell r="Q783" t="str">
            <v>UP/GU/TU</v>
          </cell>
          <cell r="R783" t="str">
            <v>GU</v>
          </cell>
          <cell r="T783">
            <v>3500000</v>
          </cell>
          <cell r="U783">
            <v>169128338</v>
          </cell>
        </row>
        <row r="784">
          <cell r="A784" t="str">
            <v>84PPh Pasal 23....</v>
          </cell>
          <cell r="B784">
            <v>758</v>
          </cell>
          <cell r="C784" t="str">
            <v>28-12-2017</v>
          </cell>
          <cell r="D784" t="str">
            <v>4.05</v>
          </cell>
          <cell r="E784" t="str">
            <v>12</v>
          </cell>
          <cell r="F784" t="str">
            <v>05</v>
          </cell>
          <cell r="G784" t="str">
            <v>01</v>
          </cell>
          <cell r="H784" t="str">
            <v>PPh Pasal 23</v>
          </cell>
          <cell r="M784" t="str">
            <v>a</v>
          </cell>
          <cell r="N784" t="str">
            <v>05.01.PPh Pasal 23....</v>
          </cell>
          <cell r="O784" t="str">
            <v>PPh Pasal 23....</v>
          </cell>
          <cell r="P784" t="str">
            <v>Pajak - PPh Pasal 23 - Belanja Makanan dan Minuman Kegiatan - Pemaparan Hasil Akhir Peserta Diklat Calon Kepala Sekolah - Kegiatan Pendidikan dan Pelatihan Formal</v>
          </cell>
          <cell r="Q784" t="str">
            <v>UP/GU/TU</v>
          </cell>
          <cell r="R784" t="str">
            <v>GU</v>
          </cell>
          <cell r="S784">
            <v>70000</v>
          </cell>
          <cell r="U784">
            <v>169198338</v>
          </cell>
        </row>
        <row r="785">
          <cell r="A785" t="str">
            <v>85PPh Pasal 23....</v>
          </cell>
          <cell r="B785">
            <v>759</v>
          </cell>
          <cell r="C785" t="str">
            <v>28-12-2017</v>
          </cell>
          <cell r="D785" t="str">
            <v>4.05</v>
          </cell>
          <cell r="E785" t="str">
            <v>12</v>
          </cell>
          <cell r="F785" t="str">
            <v>05</v>
          </cell>
          <cell r="G785" t="str">
            <v>01</v>
          </cell>
          <cell r="H785" t="str">
            <v>PPh Pasal 23</v>
          </cell>
          <cell r="M785" t="str">
            <v>a</v>
          </cell>
          <cell r="N785" t="str">
            <v>05.01.PPh Pasal 23....</v>
          </cell>
          <cell r="O785" t="str">
            <v>PPh Pasal 23....</v>
          </cell>
          <cell r="P785" t="str">
            <v>Pajak - PPh Pasal 23 - Belanja Makanan dan Minuman Kegiatan - Pemaparan Hasil Akhir Peserta Diklat Calon Kepala Sekolah - Kegiatan Pendidikan dan Pelatihan Formal</v>
          </cell>
          <cell r="Q785" t="str">
            <v>UP/GU/TU</v>
          </cell>
          <cell r="R785" t="str">
            <v>GU</v>
          </cell>
          <cell r="T785">
            <v>70000</v>
          </cell>
          <cell r="U785">
            <v>169128338</v>
          </cell>
        </row>
        <row r="786">
          <cell r="A786" t="str">
            <v>125.2.2.03.30</v>
          </cell>
          <cell r="B786">
            <v>760</v>
          </cell>
          <cell r="C786" t="str">
            <v>28-12-2017</v>
          </cell>
          <cell r="D786" t="str">
            <v>4.05</v>
          </cell>
          <cell r="E786" t="str">
            <v>12</v>
          </cell>
          <cell r="F786" t="str">
            <v>05</v>
          </cell>
          <cell r="G786" t="str">
            <v>01</v>
          </cell>
          <cell r="H786" t="str">
            <v>5</v>
          </cell>
          <cell r="I786" t="str">
            <v>2</v>
          </cell>
          <cell r="J786">
            <v>2</v>
          </cell>
          <cell r="K786" t="str">
            <v>03</v>
          </cell>
          <cell r="L786">
            <v>30</v>
          </cell>
          <cell r="N786" t="str">
            <v>05.01.5.2.2.03.30</v>
          </cell>
          <cell r="O786" t="str">
            <v>5.2.2.03.30</v>
          </cell>
          <cell r="P786" t="str">
            <v>Belanja Jasa Tenaga Ahli/Instruktur/ Narasumber - Narasumber (Pembahas dan Pemapar) dalam rangka Pemaparan Hasil Akhir Peserta Diklat Calon Kepala Sekolah  - Kegiatan Pendidikan dan Pelatihan Formal</v>
          </cell>
          <cell r="Q786" t="str">
            <v>UP/GU/TU</v>
          </cell>
          <cell r="R786" t="str">
            <v>GU</v>
          </cell>
          <cell r="T786">
            <v>7200000</v>
          </cell>
          <cell r="U786">
            <v>161928338</v>
          </cell>
        </row>
        <row r="787">
          <cell r="A787" t="str">
            <v>61PPh Pasal 21....</v>
          </cell>
          <cell r="B787">
            <v>761</v>
          </cell>
          <cell r="C787" t="str">
            <v>28-12-2017</v>
          </cell>
          <cell r="D787" t="str">
            <v>4.05</v>
          </cell>
          <cell r="E787" t="str">
            <v>12</v>
          </cell>
          <cell r="F787" t="str">
            <v>05</v>
          </cell>
          <cell r="G787" t="str">
            <v>01</v>
          </cell>
          <cell r="H787" t="str">
            <v>PPh Pasal 21</v>
          </cell>
          <cell r="M787" t="str">
            <v>a</v>
          </cell>
          <cell r="N787" t="str">
            <v>05.01.PPh Pasal 21....</v>
          </cell>
          <cell r="O787" t="str">
            <v>PPh Pasal 21....</v>
          </cell>
          <cell r="P787" t="str">
            <v>Pajak - PPh Pasal 21 - Belanja Jasa Tenaga Ahli/Instruktur/Narasumber - Narasumber (Pembahas dan Pemapar) dalam rangka Pemaparan Hasil Akhir Peserta Diklat Calon Kepala Sekolah  - Kegiatan Pendidikan dan Pelatihan Formal</v>
          </cell>
          <cell r="Q787" t="str">
            <v>UP/GU/TU</v>
          </cell>
          <cell r="R787" t="str">
            <v>GU</v>
          </cell>
          <cell r="S787">
            <v>1080000</v>
          </cell>
          <cell r="U787">
            <v>163008338</v>
          </cell>
        </row>
        <row r="788">
          <cell r="A788" t="str">
            <v>62PPh Pasal 21....</v>
          </cell>
          <cell r="B788">
            <v>762</v>
          </cell>
          <cell r="C788" t="str">
            <v>28-12-2017</v>
          </cell>
          <cell r="D788" t="str">
            <v>4.05</v>
          </cell>
          <cell r="E788" t="str">
            <v>12</v>
          </cell>
          <cell r="F788" t="str">
            <v>05</v>
          </cell>
          <cell r="G788" t="str">
            <v>01</v>
          </cell>
          <cell r="H788" t="str">
            <v>PPh Pasal 21</v>
          </cell>
          <cell r="M788" t="str">
            <v>a</v>
          </cell>
          <cell r="N788" t="str">
            <v>05.01.PPh Pasal 21....</v>
          </cell>
          <cell r="O788" t="str">
            <v>PPh Pasal 21....</v>
          </cell>
          <cell r="P788" t="str">
            <v>Pajak - PPh Pasal 21 - Belanja Jasa Tenaga Ahli/Instruktur/Narasumber - Narasumber (Pembahas dan Pemapar) dalam rangka Pemaparan Hasil Akhir Peserta Diklat Calon Kepala Sekolah  - Kegiatan Pendidikan dan Pelatihan Formal</v>
          </cell>
          <cell r="Q788" t="str">
            <v>UP/GU/TU</v>
          </cell>
          <cell r="R788" t="str">
            <v>GU</v>
          </cell>
          <cell r="T788">
            <v>1080000</v>
          </cell>
          <cell r="U788">
            <v>161928338</v>
          </cell>
        </row>
        <row r="789">
          <cell r="A789" t="str">
            <v>22Panjar....</v>
          </cell>
          <cell r="B789">
            <v>763</v>
          </cell>
          <cell r="C789" t="str">
            <v>28-12-2017</v>
          </cell>
          <cell r="D789" t="str">
            <v>1.20</v>
          </cell>
          <cell r="E789">
            <v>12</v>
          </cell>
          <cell r="F789">
            <v>17</v>
          </cell>
          <cell r="G789">
            <v>17</v>
          </cell>
          <cell r="H789" t="str">
            <v>Panjar</v>
          </cell>
          <cell r="M789" t="str">
            <v>p</v>
          </cell>
          <cell r="N789" t="str">
            <v>17.17.Panjar....</v>
          </cell>
          <cell r="O789" t="str">
            <v>Panjar....</v>
          </cell>
          <cell r="P789" t="str">
            <v>Panjar - Kegiatan Diklat Pimpinan Tingkat IV</v>
          </cell>
          <cell r="Q789" t="str">
            <v>UP/GU/TU</v>
          </cell>
          <cell r="R789" t="str">
            <v>GU</v>
          </cell>
          <cell r="S789">
            <v>69875</v>
          </cell>
          <cell r="U789">
            <v>161998213</v>
          </cell>
        </row>
        <row r="790">
          <cell r="A790" t="str">
            <v>23Panjar....</v>
          </cell>
          <cell r="B790">
            <v>764</v>
          </cell>
          <cell r="C790" t="str">
            <v>28-12-2017</v>
          </cell>
          <cell r="D790" t="str">
            <v>1.20</v>
          </cell>
          <cell r="E790">
            <v>12</v>
          </cell>
          <cell r="F790">
            <v>17</v>
          </cell>
          <cell r="G790">
            <v>19</v>
          </cell>
          <cell r="H790" t="str">
            <v>Panjar</v>
          </cell>
          <cell r="M790" t="str">
            <v>p</v>
          </cell>
          <cell r="N790" t="str">
            <v>17.19.Panjar....</v>
          </cell>
          <cell r="O790" t="str">
            <v>Panjar....</v>
          </cell>
          <cell r="P790" t="str">
            <v>Panjar - Kegiatan Diklat Calon Kepala Sekolah</v>
          </cell>
          <cell r="Q790" t="str">
            <v>UP/GU/TU</v>
          </cell>
          <cell r="R790" t="str">
            <v>GU</v>
          </cell>
          <cell r="S790">
            <v>36005000</v>
          </cell>
          <cell r="U790">
            <v>198003213</v>
          </cell>
        </row>
        <row r="791">
          <cell r="A791" t="str">
            <v>24Panjar....</v>
          </cell>
          <cell r="B791">
            <v>765</v>
          </cell>
          <cell r="C791" t="str">
            <v>28-12-2017</v>
          </cell>
          <cell r="D791" t="str">
            <v>1.20</v>
          </cell>
          <cell r="E791">
            <v>12</v>
          </cell>
          <cell r="F791">
            <v>17</v>
          </cell>
          <cell r="G791">
            <v>25</v>
          </cell>
          <cell r="H791" t="str">
            <v>Panjar</v>
          </cell>
          <cell r="M791" t="str">
            <v>p</v>
          </cell>
          <cell r="N791" t="str">
            <v>17.25.Panjar....</v>
          </cell>
          <cell r="O791" t="str">
            <v>Panjar....</v>
          </cell>
          <cell r="P791" t="str">
            <v>Panjar - Kegiatan Pelantikan Pejabat Eselon/Pengangkatan dan Mutasi Dalam Jabatan</v>
          </cell>
          <cell r="Q791" t="str">
            <v>UP/GU/TU</v>
          </cell>
          <cell r="R791" t="str">
            <v>GU</v>
          </cell>
          <cell r="S791">
            <v>1975000</v>
          </cell>
          <cell r="U791">
            <v>199978213</v>
          </cell>
        </row>
        <row r="792">
          <cell r="A792" t="str">
            <v>25Panjar....</v>
          </cell>
          <cell r="B792">
            <v>766</v>
          </cell>
          <cell r="C792" t="str">
            <v>28-12-2017</v>
          </cell>
          <cell r="D792" t="str">
            <v>1.20</v>
          </cell>
          <cell r="E792">
            <v>12</v>
          </cell>
          <cell r="F792">
            <v>17</v>
          </cell>
          <cell r="G792" t="str">
            <v>54</v>
          </cell>
          <cell r="H792" t="str">
            <v>Panjar</v>
          </cell>
          <cell r="M792" t="str">
            <v>p</v>
          </cell>
          <cell r="N792" t="str">
            <v>17.54.Panjar....</v>
          </cell>
          <cell r="O792" t="str">
            <v>Panjar....</v>
          </cell>
          <cell r="P792" t="str">
            <v>Panjar - Kegiatan Sosialisasi Upaya Pencegahan dan Pemberantasan Tindak Pidana Korupsi Bagi Pejabat Struktural &amp; Fungsional</v>
          </cell>
          <cell r="Q792" t="str">
            <v>UP/GU/TU</v>
          </cell>
          <cell r="R792" t="str">
            <v>GU</v>
          </cell>
          <cell r="S792">
            <v>8568000</v>
          </cell>
          <cell r="U792">
            <v>208546213</v>
          </cell>
        </row>
        <row r="793">
          <cell r="A793" t="str">
            <v>26Panjar....</v>
          </cell>
          <cell r="B793">
            <v>767</v>
          </cell>
          <cell r="C793" t="str">
            <v>28-12-2017</v>
          </cell>
          <cell r="D793" t="str">
            <v>1.20</v>
          </cell>
          <cell r="E793">
            <v>12</v>
          </cell>
          <cell r="F793">
            <v>17</v>
          </cell>
          <cell r="G793" t="str">
            <v>55</v>
          </cell>
          <cell r="H793" t="str">
            <v>Panjar</v>
          </cell>
          <cell r="M793" t="str">
            <v>p</v>
          </cell>
          <cell r="N793" t="str">
            <v>17.55.Panjar....</v>
          </cell>
          <cell r="O793" t="str">
            <v>Panjar....</v>
          </cell>
          <cell r="P793" t="str">
            <v>Panjar - Kegiatan Pengelolaan Arsip dan Dokumentasi</v>
          </cell>
          <cell r="Q793" t="str">
            <v>UP/GU/TU</v>
          </cell>
          <cell r="R793" t="str">
            <v>GU</v>
          </cell>
          <cell r="S793">
            <v>22333</v>
          </cell>
          <cell r="U793">
            <v>208568546</v>
          </cell>
        </row>
        <row r="794">
          <cell r="A794" t="str">
            <v>195.2.2.03.05</v>
          </cell>
          <cell r="B794">
            <v>768</v>
          </cell>
          <cell r="C794" t="str">
            <v>28-12-2017</v>
          </cell>
          <cell r="D794" t="str">
            <v>1.20</v>
          </cell>
          <cell r="E794">
            <v>12</v>
          </cell>
          <cell r="F794" t="str">
            <v>01</v>
          </cell>
          <cell r="G794" t="str">
            <v>15</v>
          </cell>
          <cell r="H794" t="str">
            <v>5</v>
          </cell>
          <cell r="I794" t="str">
            <v>2</v>
          </cell>
          <cell r="J794" t="str">
            <v>2</v>
          </cell>
          <cell r="K794" t="str">
            <v>03</v>
          </cell>
          <cell r="L794" t="str">
            <v>05</v>
          </cell>
          <cell r="N794" t="str">
            <v>01.15.5.2.2.03.05</v>
          </cell>
          <cell r="O794" t="str">
            <v>5.2.2.03.05</v>
          </cell>
          <cell r="P794" t="str">
            <v>Belanja Surat Kabar/Majalah - Bulan November s/d Desember  2017 - Lampung Ekspres  - Kegiatan Penyediaan Bahan Bacaan dan Peraturan Perundang-undangan</v>
          </cell>
          <cell r="Q794" t="str">
            <v>UP/GU/TU</v>
          </cell>
          <cell r="R794" t="str">
            <v>GU</v>
          </cell>
          <cell r="T794">
            <v>150000</v>
          </cell>
          <cell r="U794">
            <v>208418546</v>
          </cell>
        </row>
        <row r="795">
          <cell r="A795" t="str">
            <v>205.2.2.03.05</v>
          </cell>
          <cell r="B795">
            <v>769</v>
          </cell>
          <cell r="C795" t="str">
            <v>28-12-2017</v>
          </cell>
          <cell r="D795" t="str">
            <v>1.20</v>
          </cell>
          <cell r="E795">
            <v>12</v>
          </cell>
          <cell r="F795" t="str">
            <v>01</v>
          </cell>
          <cell r="G795" t="str">
            <v>15</v>
          </cell>
          <cell r="H795" t="str">
            <v>5</v>
          </cell>
          <cell r="I795" t="str">
            <v>2</v>
          </cell>
          <cell r="J795" t="str">
            <v>2</v>
          </cell>
          <cell r="K795" t="str">
            <v>03</v>
          </cell>
          <cell r="L795" t="str">
            <v>05</v>
          </cell>
          <cell r="N795" t="str">
            <v>01.15.5.2.2.03.05</v>
          </cell>
          <cell r="O795" t="str">
            <v>5.2.2.03.05</v>
          </cell>
          <cell r="P795" t="str">
            <v>Belanja Surat Kabar/Majalah - Bulan November s/d Desember 2017 - Waspada  - Kegiatan Penyediaan Bahan Bacaan dan Peraturan Perundang-undangan</v>
          </cell>
          <cell r="Q795" t="str">
            <v>UP/GU/TU</v>
          </cell>
          <cell r="R795" t="str">
            <v>GU</v>
          </cell>
          <cell r="T795">
            <v>100000</v>
          </cell>
          <cell r="U795">
            <v>208318546</v>
          </cell>
        </row>
        <row r="796">
          <cell r="A796" t="str">
            <v>215.2.2.03.05</v>
          </cell>
          <cell r="B796">
            <v>770</v>
          </cell>
          <cell r="C796" t="str">
            <v>28-12-2017</v>
          </cell>
          <cell r="D796" t="str">
            <v>1.20</v>
          </cell>
          <cell r="E796">
            <v>12</v>
          </cell>
          <cell r="F796" t="str">
            <v>01</v>
          </cell>
          <cell r="G796" t="str">
            <v>15</v>
          </cell>
          <cell r="H796" t="str">
            <v>5</v>
          </cell>
          <cell r="I796" t="str">
            <v>2</v>
          </cell>
          <cell r="J796" t="str">
            <v>2</v>
          </cell>
          <cell r="K796" t="str">
            <v>03</v>
          </cell>
          <cell r="L796" t="str">
            <v>05</v>
          </cell>
          <cell r="N796" t="str">
            <v>01.15.5.2.2.03.05</v>
          </cell>
          <cell r="O796" t="str">
            <v>5.2.2.03.05</v>
          </cell>
          <cell r="P796" t="str">
            <v>Belanja Surat Kabar/Majalah - Bulan November s/d Desember 2017 - SKM Suara Media  - Kegiatan Penyediaan Bahan Bacaan dan Peraturan Perundang-undangan</v>
          </cell>
          <cell r="Q796" t="str">
            <v>UP/GU/TU</v>
          </cell>
          <cell r="R796" t="str">
            <v>GU</v>
          </cell>
          <cell r="T796">
            <v>100000</v>
          </cell>
          <cell r="U796">
            <v>208218546</v>
          </cell>
        </row>
        <row r="797">
          <cell r="A797" t="str">
            <v>15.2.2.01.05</v>
          </cell>
          <cell r="B797">
            <v>771</v>
          </cell>
          <cell r="C797" t="str">
            <v>28-12-2017</v>
          </cell>
          <cell r="D797" t="str">
            <v>1.20</v>
          </cell>
          <cell r="E797">
            <v>12</v>
          </cell>
          <cell r="F797" t="str">
            <v>01</v>
          </cell>
          <cell r="G797" t="str">
            <v>08</v>
          </cell>
          <cell r="H797" t="str">
            <v>5</v>
          </cell>
          <cell r="I797" t="str">
            <v>2</v>
          </cell>
          <cell r="J797" t="str">
            <v>2</v>
          </cell>
          <cell r="K797" t="str">
            <v>01</v>
          </cell>
          <cell r="L797" t="str">
            <v>05</v>
          </cell>
          <cell r="N797" t="str">
            <v>01.08.5.2.2.01.05</v>
          </cell>
          <cell r="O797" t="str">
            <v>5.2.2.01.05</v>
          </cell>
          <cell r="P797" t="str">
            <v>Belanja Perltn Kebersihan &amp; Bhn Pembersih - Bulan Desember 2017  - Kegiatan Penyediaan Jasa Kebersihan Kantor</v>
          </cell>
          <cell r="Q797" t="str">
            <v>UP/GU/TU</v>
          </cell>
          <cell r="R797" t="str">
            <v>GU</v>
          </cell>
          <cell r="T797">
            <v>331350</v>
          </cell>
          <cell r="U797">
            <v>207887196</v>
          </cell>
        </row>
        <row r="798">
          <cell r="A798" t="str">
            <v>1sp2d....</v>
          </cell>
          <cell r="B798">
            <v>772</v>
          </cell>
          <cell r="C798" t="str">
            <v>28-12-2017</v>
          </cell>
          <cell r="D798" t="str">
            <v>1.20</v>
          </cell>
          <cell r="E798">
            <v>12</v>
          </cell>
          <cell r="F798" t="str">
            <v>17</v>
          </cell>
          <cell r="G798" t="str">
            <v>62</v>
          </cell>
          <cell r="H798" t="str">
            <v>sp2d</v>
          </cell>
          <cell r="M798" t="str">
            <v>s</v>
          </cell>
          <cell r="N798" t="str">
            <v>17.62.sp2d....</v>
          </cell>
          <cell r="O798" t="str">
            <v>sp2d....</v>
          </cell>
          <cell r="P798" t="str">
            <v>Diterima SP2D LS Nomor : 900/4612/LS/B-4/2017 tanggal 27 Desember 2017 perihal Pembayaran LS Belanja Sewa Gedung/Kantor/Tempat - Belanja Sewa Penginapan bagi PNS Narasumber - Kegiatan Sosialisasi Peraturan Kepegawaian</v>
          </cell>
          <cell r="Q798" t="str">
            <v>LS</v>
          </cell>
          <cell r="R798" t="str">
            <v>LS</v>
          </cell>
          <cell r="S798">
            <v>4000000</v>
          </cell>
          <cell r="U798">
            <v>211887196</v>
          </cell>
        </row>
        <row r="799">
          <cell r="A799" t="str">
            <v>75.2.2.07.02</v>
          </cell>
          <cell r="B799">
            <v>773</v>
          </cell>
          <cell r="C799" t="str">
            <v>28-12-2017</v>
          </cell>
          <cell r="D799" t="str">
            <v>1.20</v>
          </cell>
          <cell r="E799">
            <v>12</v>
          </cell>
          <cell r="F799" t="str">
            <v>17</v>
          </cell>
          <cell r="G799" t="str">
            <v>62</v>
          </cell>
          <cell r="H799" t="str">
            <v>5</v>
          </cell>
          <cell r="I799" t="str">
            <v>2</v>
          </cell>
          <cell r="J799" t="str">
            <v>2</v>
          </cell>
          <cell r="K799" t="str">
            <v>07</v>
          </cell>
          <cell r="L799" t="str">
            <v>02</v>
          </cell>
          <cell r="N799" t="str">
            <v>17.62.5.2.2.07.02</v>
          </cell>
          <cell r="O799" t="str">
            <v>5.2.2.07.02</v>
          </cell>
          <cell r="P799" t="str">
            <v>Belanja Sewa Gedung/Kantor/Tempat - Belanja Sewa Penginapan bagi PNS Narasumber - Kegiatan Sosialisasi Peraturan Kepegawaian</v>
          </cell>
          <cell r="Q799" t="str">
            <v>LS</v>
          </cell>
          <cell r="R799" t="str">
            <v>LS</v>
          </cell>
          <cell r="T799">
            <v>4000000</v>
          </cell>
          <cell r="U799">
            <v>207887196</v>
          </cell>
        </row>
        <row r="800">
          <cell r="A800" t="str">
            <v>225.2.2.03.05</v>
          </cell>
          <cell r="B800">
            <v>774</v>
          </cell>
          <cell r="C800" t="str">
            <v>28-12-2017</v>
          </cell>
          <cell r="D800" t="str">
            <v>1.20</v>
          </cell>
          <cell r="E800">
            <v>12</v>
          </cell>
          <cell r="F800" t="str">
            <v>01</v>
          </cell>
          <cell r="G800" t="str">
            <v>15</v>
          </cell>
          <cell r="H800" t="str">
            <v>5</v>
          </cell>
          <cell r="I800" t="str">
            <v>2</v>
          </cell>
          <cell r="J800" t="str">
            <v>2</v>
          </cell>
          <cell r="K800" t="str">
            <v>03</v>
          </cell>
          <cell r="L800" t="str">
            <v>05</v>
          </cell>
          <cell r="N800" t="str">
            <v>01.15.5.2.2.03.05</v>
          </cell>
          <cell r="O800" t="str">
            <v>5.2.2.03.05</v>
          </cell>
          <cell r="P800" t="str">
            <v>Belanja Surat Kabar/Majalah - Bulan Desember 2017 - Radar Metro  - Kegiatan Penyediaan Bahan Bacaan dan Peraturan Perundang-undangan</v>
          </cell>
          <cell r="Q800" t="str">
            <v>UP/GU/TU</v>
          </cell>
          <cell r="R800" t="str">
            <v>GU</v>
          </cell>
          <cell r="T800">
            <v>85000</v>
          </cell>
          <cell r="U800">
            <v>207802196</v>
          </cell>
        </row>
        <row r="801">
          <cell r="A801" t="str">
            <v>235.2.2.03.05</v>
          </cell>
          <cell r="B801">
            <v>775</v>
          </cell>
          <cell r="C801" t="str">
            <v>28-12-2017</v>
          </cell>
          <cell r="D801" t="str">
            <v>1.20</v>
          </cell>
          <cell r="E801">
            <v>12</v>
          </cell>
          <cell r="F801" t="str">
            <v>01</v>
          </cell>
          <cell r="G801" t="str">
            <v>15</v>
          </cell>
          <cell r="H801" t="str">
            <v>5</v>
          </cell>
          <cell r="I801" t="str">
            <v>2</v>
          </cell>
          <cell r="J801" t="str">
            <v>2</v>
          </cell>
          <cell r="K801" t="str">
            <v>03</v>
          </cell>
          <cell r="L801" t="str">
            <v>05</v>
          </cell>
          <cell r="N801" t="str">
            <v>01.15.5.2.2.03.05</v>
          </cell>
          <cell r="O801" t="str">
            <v>5.2.2.03.05</v>
          </cell>
          <cell r="P801" t="str">
            <v>Belanja Surat Kabar/Majalah - Bulan Desember 2017 - Fajar Sumatera  - Kegiatan Penyediaan Bahan Bacaan dan Peraturan Perundang-undangan</v>
          </cell>
          <cell r="Q801" t="str">
            <v>UP/GU/TU</v>
          </cell>
          <cell r="R801" t="str">
            <v>GU</v>
          </cell>
          <cell r="T801">
            <v>120000</v>
          </cell>
          <cell r="U801">
            <v>207682196</v>
          </cell>
        </row>
        <row r="802">
          <cell r="B802">
            <v>776</v>
          </cell>
          <cell r="C802" t="str">
            <v>29-12-2017</v>
          </cell>
          <cell r="D802" t="str">
            <v>1.20</v>
          </cell>
          <cell r="E802">
            <v>12</v>
          </cell>
          <cell r="H802" t="str">
            <v>sp2d-nihil</v>
          </cell>
          <cell r="M802" t="str">
            <v>s</v>
          </cell>
          <cell r="N802" t="str">
            <v>..sp2d-nihil....</v>
          </cell>
          <cell r="O802" t="str">
            <v>sp2d-nihil....</v>
          </cell>
          <cell r="P802" t="str">
            <v>Diterima SP2D GU Nihil Nomor : 900/4635/GU-NIHIL/B-4/2-17 tanggal 29 Desember 2017 perihal SP2D GU - NIHIL</v>
          </cell>
          <cell r="R802" t="str">
            <v>GU</v>
          </cell>
          <cell r="S802">
            <v>0</v>
          </cell>
          <cell r="U802">
            <v>207682196</v>
          </cell>
        </row>
        <row r="803">
          <cell r="A803" t="str">
            <v>0</v>
          </cell>
          <cell r="B803">
            <v>777</v>
          </cell>
          <cell r="U803">
            <v>207682196</v>
          </cell>
        </row>
        <row r="804">
          <cell r="A804" t="str">
            <v>2....</v>
          </cell>
          <cell r="N804" t="str">
            <v>......</v>
          </cell>
          <cell r="O804" t="str">
            <v>....</v>
          </cell>
          <cell r="U804">
            <v>207682196</v>
          </cell>
        </row>
        <row r="805">
          <cell r="A805" t="str">
            <v>3....</v>
          </cell>
          <cell r="N805" t="str">
            <v>......</v>
          </cell>
          <cell r="O805" t="str">
            <v>....</v>
          </cell>
          <cell r="U805">
            <v>207682196</v>
          </cell>
        </row>
        <row r="806">
          <cell r="A806" t="str">
            <v>4....</v>
          </cell>
          <cell r="N806" t="str">
            <v>......</v>
          </cell>
          <cell r="O806" t="str">
            <v>....</v>
          </cell>
          <cell r="U806">
            <v>207682196</v>
          </cell>
        </row>
        <row r="807">
          <cell r="A807" t="str">
            <v>5....</v>
          </cell>
          <cell r="N807" t="str">
            <v>......</v>
          </cell>
          <cell r="O807" t="str">
            <v>....</v>
          </cell>
          <cell r="U807">
            <v>207682196</v>
          </cell>
        </row>
        <row r="808">
          <cell r="A808" t="str">
            <v>6....</v>
          </cell>
          <cell r="N808" t="str">
            <v>......</v>
          </cell>
          <cell r="O808" t="str">
            <v>....</v>
          </cell>
          <cell r="U808">
            <v>207682196</v>
          </cell>
        </row>
        <row r="809">
          <cell r="A809" t="str">
            <v>7....</v>
          </cell>
          <cell r="N809" t="str">
            <v>......</v>
          </cell>
          <cell r="O809" t="str">
            <v>....</v>
          </cell>
          <cell r="U809">
            <v>207682196</v>
          </cell>
        </row>
        <row r="810">
          <cell r="A810" t="str">
            <v>8....</v>
          </cell>
          <cell r="N810" t="str">
            <v>......</v>
          </cell>
          <cell r="O810" t="str">
            <v>....</v>
          </cell>
          <cell r="U810">
            <v>207682196</v>
          </cell>
        </row>
        <row r="811">
          <cell r="A811" t="str">
            <v>9....</v>
          </cell>
          <cell r="N811" t="str">
            <v>......</v>
          </cell>
          <cell r="O811" t="str">
            <v>....</v>
          </cell>
          <cell r="U811">
            <v>207682196</v>
          </cell>
        </row>
        <row r="812">
          <cell r="A812" t="str">
            <v>10....</v>
          </cell>
          <cell r="N812" t="str">
            <v>......</v>
          </cell>
          <cell r="O812" t="str">
            <v>....</v>
          </cell>
          <cell r="U812">
            <v>207682196</v>
          </cell>
        </row>
        <row r="813">
          <cell r="A813" t="str">
            <v>11....</v>
          </cell>
          <cell r="N813" t="str">
            <v>......</v>
          </cell>
          <cell r="O813" t="str">
            <v>....</v>
          </cell>
          <cell r="U813">
            <v>207682196</v>
          </cell>
        </row>
        <row r="814">
          <cell r="A814" t="str">
            <v>12....</v>
          </cell>
          <cell r="N814" t="str">
            <v>......</v>
          </cell>
          <cell r="O814" t="str">
            <v>....</v>
          </cell>
          <cell r="U814">
            <v>207682196</v>
          </cell>
        </row>
        <row r="815">
          <cell r="A815" t="str">
            <v>13....</v>
          </cell>
          <cell r="N815" t="str">
            <v>......</v>
          </cell>
          <cell r="O815" t="str">
            <v>....</v>
          </cell>
          <cell r="U815">
            <v>207682196</v>
          </cell>
        </row>
        <row r="816">
          <cell r="A816" t="str">
            <v>14....</v>
          </cell>
          <cell r="N816" t="str">
            <v>......</v>
          </cell>
          <cell r="O816" t="str">
            <v>....</v>
          </cell>
          <cell r="U816">
            <v>207682196</v>
          </cell>
        </row>
        <row r="817">
          <cell r="A817" t="str">
            <v>15....</v>
          </cell>
          <cell r="N817" t="str">
            <v>......</v>
          </cell>
          <cell r="O817" t="str">
            <v>....</v>
          </cell>
          <cell r="U817">
            <v>207682196</v>
          </cell>
        </row>
        <row r="818">
          <cell r="A818" t="str">
            <v>16....</v>
          </cell>
          <cell r="N818" t="str">
            <v>......</v>
          </cell>
          <cell r="O818" t="str">
            <v>....</v>
          </cell>
          <cell r="U818">
            <v>207682196</v>
          </cell>
        </row>
        <row r="819">
          <cell r="A819" t="str">
            <v>17....</v>
          </cell>
          <cell r="N819" t="str">
            <v>......</v>
          </cell>
          <cell r="O819" t="str">
            <v>....</v>
          </cell>
          <cell r="U819">
            <v>207682196</v>
          </cell>
        </row>
        <row r="820">
          <cell r="A820" t="str">
            <v>18....</v>
          </cell>
          <cell r="N820" t="str">
            <v>......</v>
          </cell>
          <cell r="O820" t="str">
            <v>....</v>
          </cell>
          <cell r="U820">
            <v>207682196</v>
          </cell>
        </row>
        <row r="821">
          <cell r="A821" t="str">
            <v>19....</v>
          </cell>
          <cell r="N821" t="str">
            <v>......</v>
          </cell>
          <cell r="O821" t="str">
            <v>....</v>
          </cell>
          <cell r="U821">
            <v>207682196</v>
          </cell>
        </row>
        <row r="822">
          <cell r="A822" t="str">
            <v>20....</v>
          </cell>
          <cell r="N822" t="str">
            <v>......</v>
          </cell>
          <cell r="O822" t="str">
            <v>....</v>
          </cell>
          <cell r="U822">
            <v>207682196</v>
          </cell>
        </row>
        <row r="823">
          <cell r="A823" t="str">
            <v>21....</v>
          </cell>
          <cell r="N823" t="str">
            <v>......</v>
          </cell>
          <cell r="O823" t="str">
            <v>....</v>
          </cell>
          <cell r="U823">
            <v>207682196</v>
          </cell>
        </row>
        <row r="824">
          <cell r="A824" t="str">
            <v>22....</v>
          </cell>
          <cell r="N824" t="str">
            <v>......</v>
          </cell>
          <cell r="O824" t="str">
            <v>....</v>
          </cell>
          <cell r="U824">
            <v>207682196</v>
          </cell>
        </row>
        <row r="825">
          <cell r="A825" t="str">
            <v>23....</v>
          </cell>
          <cell r="N825" t="str">
            <v>......</v>
          </cell>
          <cell r="O825" t="str">
            <v>....</v>
          </cell>
          <cell r="U825">
            <v>207682196</v>
          </cell>
        </row>
        <row r="826">
          <cell r="A826" t="str">
            <v>24....</v>
          </cell>
          <cell r="N826" t="str">
            <v>......</v>
          </cell>
          <cell r="O826" t="str">
            <v>....</v>
          </cell>
          <cell r="U826">
            <v>207682196</v>
          </cell>
        </row>
        <row r="827">
          <cell r="A827" t="str">
            <v>25....</v>
          </cell>
          <cell r="N827" t="str">
            <v>......</v>
          </cell>
          <cell r="O827" t="str">
            <v>....</v>
          </cell>
          <cell r="U827">
            <v>207682196</v>
          </cell>
        </row>
        <row r="828">
          <cell r="A828" t="str">
            <v>26....</v>
          </cell>
          <cell r="N828" t="str">
            <v>......</v>
          </cell>
          <cell r="O828" t="str">
            <v>....</v>
          </cell>
          <cell r="U828">
            <v>207682196</v>
          </cell>
        </row>
        <row r="829">
          <cell r="A829" t="str">
            <v>27....</v>
          </cell>
          <cell r="N829" t="str">
            <v>......</v>
          </cell>
          <cell r="O829" t="str">
            <v>....</v>
          </cell>
          <cell r="U829">
            <v>207682196</v>
          </cell>
        </row>
        <row r="830">
          <cell r="A830" t="str">
            <v>28....</v>
          </cell>
          <cell r="N830" t="str">
            <v>......</v>
          </cell>
          <cell r="O830" t="str">
            <v>....</v>
          </cell>
          <cell r="U830">
            <v>207682196</v>
          </cell>
        </row>
        <row r="831">
          <cell r="A831" t="str">
            <v>29....</v>
          </cell>
          <cell r="N831" t="str">
            <v>......</v>
          </cell>
          <cell r="O831" t="str">
            <v>....</v>
          </cell>
          <cell r="U831">
            <v>207682196</v>
          </cell>
        </row>
        <row r="832">
          <cell r="A832" t="str">
            <v>30....</v>
          </cell>
          <cell r="N832" t="str">
            <v>......</v>
          </cell>
          <cell r="O832" t="str">
            <v>....</v>
          </cell>
          <cell r="U832">
            <v>207682196</v>
          </cell>
        </row>
        <row r="833">
          <cell r="A833" t="str">
            <v>31....</v>
          </cell>
          <cell r="N833" t="str">
            <v>......</v>
          </cell>
          <cell r="O833" t="str">
            <v>....</v>
          </cell>
          <cell r="U833">
            <v>207682196</v>
          </cell>
        </row>
        <row r="834">
          <cell r="A834" t="str">
            <v>32....</v>
          </cell>
          <cell r="N834" t="str">
            <v>......</v>
          </cell>
          <cell r="O834" t="str">
            <v>....</v>
          </cell>
          <cell r="U834">
            <v>207682196</v>
          </cell>
        </row>
        <row r="835">
          <cell r="A835" t="str">
            <v>33....</v>
          </cell>
          <cell r="N835" t="str">
            <v>......</v>
          </cell>
          <cell r="O835" t="str">
            <v>....</v>
          </cell>
          <cell r="U835">
            <v>207682196</v>
          </cell>
        </row>
        <row r="836">
          <cell r="A836" t="str">
            <v>34....</v>
          </cell>
          <cell r="N836" t="str">
            <v>......</v>
          </cell>
          <cell r="O836" t="str">
            <v>....</v>
          </cell>
          <cell r="U836">
            <v>207682196</v>
          </cell>
        </row>
        <row r="837">
          <cell r="A837" t="str">
            <v>35....</v>
          </cell>
          <cell r="N837" t="str">
            <v>......</v>
          </cell>
          <cell r="O837" t="str">
            <v>....</v>
          </cell>
          <cell r="U837">
            <v>207682196</v>
          </cell>
        </row>
        <row r="838">
          <cell r="A838" t="str">
            <v>36....</v>
          </cell>
          <cell r="N838" t="str">
            <v>......</v>
          </cell>
          <cell r="O838" t="str">
            <v>....</v>
          </cell>
          <cell r="U838">
            <v>207682196</v>
          </cell>
        </row>
        <row r="839">
          <cell r="A839" t="str">
            <v>37....</v>
          </cell>
          <cell r="N839" t="str">
            <v>......</v>
          </cell>
          <cell r="O839" t="str">
            <v>....</v>
          </cell>
          <cell r="U839">
            <v>207682196</v>
          </cell>
        </row>
        <row r="840">
          <cell r="A840" t="str">
            <v>38....</v>
          </cell>
          <cell r="N840" t="str">
            <v>......</v>
          </cell>
          <cell r="O840" t="str">
            <v>....</v>
          </cell>
          <cell r="U840">
            <v>207682196</v>
          </cell>
        </row>
        <row r="841">
          <cell r="A841" t="str">
            <v>39....</v>
          </cell>
          <cell r="N841" t="str">
            <v>......</v>
          </cell>
          <cell r="O841" t="str">
            <v>....</v>
          </cell>
          <cell r="U841">
            <v>207682196</v>
          </cell>
        </row>
        <row r="842">
          <cell r="A842" t="str">
            <v>40....</v>
          </cell>
          <cell r="N842" t="str">
            <v>......</v>
          </cell>
          <cell r="O842" t="str">
            <v>....</v>
          </cell>
          <cell r="U842">
            <v>207682196</v>
          </cell>
        </row>
        <row r="843">
          <cell r="A843" t="str">
            <v>41....</v>
          </cell>
          <cell r="N843" t="str">
            <v>......</v>
          </cell>
          <cell r="O843" t="str">
            <v>....</v>
          </cell>
          <cell r="U843">
            <v>207682196</v>
          </cell>
        </row>
        <row r="844">
          <cell r="A844" t="str">
            <v>42....</v>
          </cell>
          <cell r="N844" t="str">
            <v>......</v>
          </cell>
          <cell r="O844" t="str">
            <v>....</v>
          </cell>
          <cell r="U844">
            <v>207682196</v>
          </cell>
        </row>
        <row r="845">
          <cell r="A845" t="str">
            <v>43....</v>
          </cell>
          <cell r="N845" t="str">
            <v>......</v>
          </cell>
          <cell r="O845" t="str">
            <v>....</v>
          </cell>
          <cell r="U845">
            <v>207682196</v>
          </cell>
        </row>
        <row r="846">
          <cell r="A846" t="str">
            <v>44....</v>
          </cell>
          <cell r="N846" t="str">
            <v>......</v>
          </cell>
          <cell r="O846" t="str">
            <v>....</v>
          </cell>
          <cell r="U846">
            <v>207682196</v>
          </cell>
        </row>
        <row r="847">
          <cell r="A847" t="str">
            <v>45....</v>
          </cell>
          <cell r="N847" t="str">
            <v>......</v>
          </cell>
          <cell r="O847" t="str">
            <v>....</v>
          </cell>
          <cell r="U847">
            <v>207682196</v>
          </cell>
        </row>
        <row r="848">
          <cell r="A848" t="str">
            <v>46....</v>
          </cell>
          <cell r="N848" t="str">
            <v>......</v>
          </cell>
          <cell r="O848" t="str">
            <v>....</v>
          </cell>
          <cell r="U848">
            <v>207682196</v>
          </cell>
        </row>
        <row r="849">
          <cell r="A849" t="str">
            <v>47....</v>
          </cell>
          <cell r="N849" t="str">
            <v>......</v>
          </cell>
          <cell r="O849" t="str">
            <v>....</v>
          </cell>
          <cell r="U849">
            <v>207682196</v>
          </cell>
        </row>
        <row r="850">
          <cell r="A850" t="str">
            <v>48....</v>
          </cell>
          <cell r="N850" t="str">
            <v>......</v>
          </cell>
          <cell r="O850" t="str">
            <v>....</v>
          </cell>
          <cell r="U850">
            <v>207682196</v>
          </cell>
        </row>
        <row r="851">
          <cell r="A851" t="str">
            <v>49....</v>
          </cell>
          <cell r="N851" t="str">
            <v>......</v>
          </cell>
          <cell r="O851" t="str">
            <v>....</v>
          </cell>
          <cell r="U851">
            <v>207682196</v>
          </cell>
        </row>
        <row r="852">
          <cell r="A852" t="str">
            <v>50....</v>
          </cell>
          <cell r="N852" t="str">
            <v>......</v>
          </cell>
          <cell r="O852" t="str">
            <v>....</v>
          </cell>
          <cell r="U852">
            <v>207682196</v>
          </cell>
        </row>
        <row r="853">
          <cell r="A853" t="str">
            <v>51....</v>
          </cell>
          <cell r="N853" t="str">
            <v>......</v>
          </cell>
          <cell r="O853" t="str">
            <v>....</v>
          </cell>
          <cell r="U853">
            <v>207682196</v>
          </cell>
        </row>
        <row r="854">
          <cell r="A854" t="str">
            <v>52....</v>
          </cell>
          <cell r="N854" t="str">
            <v>......</v>
          </cell>
          <cell r="O854" t="str">
            <v>....</v>
          </cell>
          <cell r="U854">
            <v>207682196</v>
          </cell>
        </row>
        <row r="855">
          <cell r="A855" t="str">
            <v>53....</v>
          </cell>
          <cell r="N855" t="str">
            <v>......</v>
          </cell>
          <cell r="O855" t="str">
            <v>....</v>
          </cell>
          <cell r="U855">
            <v>207682196</v>
          </cell>
        </row>
        <row r="856">
          <cell r="A856" t="str">
            <v>54....</v>
          </cell>
          <cell r="N856" t="str">
            <v>......</v>
          </cell>
          <cell r="O856" t="str">
            <v>....</v>
          </cell>
          <cell r="U856">
            <v>207682196</v>
          </cell>
        </row>
        <row r="857">
          <cell r="A857" t="str">
            <v>55....</v>
          </cell>
          <cell r="N857" t="str">
            <v>......</v>
          </cell>
          <cell r="O857" t="str">
            <v>....</v>
          </cell>
          <cell r="U857">
            <v>207682196</v>
          </cell>
        </row>
        <row r="858">
          <cell r="A858" t="str">
            <v>56....</v>
          </cell>
          <cell r="N858" t="str">
            <v>......</v>
          </cell>
          <cell r="O858" t="str">
            <v>....</v>
          </cell>
          <cell r="U858">
            <v>207682196</v>
          </cell>
        </row>
        <row r="859">
          <cell r="A859" t="str">
            <v>57....</v>
          </cell>
          <cell r="N859" t="str">
            <v>......</v>
          </cell>
          <cell r="O859" t="str">
            <v>....</v>
          </cell>
          <cell r="U859">
            <v>207682196</v>
          </cell>
        </row>
        <row r="860">
          <cell r="A860" t="str">
            <v>58....</v>
          </cell>
          <cell r="N860" t="str">
            <v>......</v>
          </cell>
          <cell r="O860" t="str">
            <v>....</v>
          </cell>
          <cell r="U860">
            <v>207682196</v>
          </cell>
        </row>
        <row r="861">
          <cell r="A861" t="str">
            <v>59....</v>
          </cell>
          <cell r="N861" t="str">
            <v>......</v>
          </cell>
          <cell r="O861" t="str">
            <v>....</v>
          </cell>
          <cell r="U861">
            <v>207682196</v>
          </cell>
        </row>
        <row r="862">
          <cell r="A862" t="str">
            <v>60....</v>
          </cell>
          <cell r="N862" t="str">
            <v>......</v>
          </cell>
          <cell r="O862" t="str">
            <v>....</v>
          </cell>
          <cell r="U862">
            <v>207682196</v>
          </cell>
        </row>
        <row r="863">
          <cell r="A863" t="str">
            <v>61....</v>
          </cell>
          <cell r="N863" t="str">
            <v>......</v>
          </cell>
          <cell r="O863" t="str">
            <v>....</v>
          </cell>
          <cell r="U863">
            <v>207682196</v>
          </cell>
        </row>
        <row r="864">
          <cell r="A864" t="str">
            <v>62....</v>
          </cell>
          <cell r="N864" t="str">
            <v>......</v>
          </cell>
          <cell r="O864" t="str">
            <v>....</v>
          </cell>
          <cell r="U864">
            <v>207682196</v>
          </cell>
        </row>
        <row r="865">
          <cell r="A865" t="str">
            <v>63....</v>
          </cell>
          <cell r="N865" t="str">
            <v>......</v>
          </cell>
          <cell r="O865" t="str">
            <v>....</v>
          </cell>
          <cell r="U865">
            <v>207682196</v>
          </cell>
        </row>
        <row r="866">
          <cell r="A866" t="str">
            <v>64....</v>
          </cell>
          <cell r="N866" t="str">
            <v>......</v>
          </cell>
          <cell r="O866" t="str">
            <v>....</v>
          </cell>
          <cell r="U866">
            <v>207682196</v>
          </cell>
        </row>
        <row r="867">
          <cell r="A867" t="str">
            <v>65....</v>
          </cell>
          <cell r="N867" t="str">
            <v>......</v>
          </cell>
          <cell r="O867" t="str">
            <v>....</v>
          </cell>
          <cell r="U867">
            <v>207682196</v>
          </cell>
        </row>
        <row r="868">
          <cell r="A868" t="str">
            <v>66....</v>
          </cell>
          <cell r="N868" t="str">
            <v>......</v>
          </cell>
          <cell r="O868" t="str">
            <v>....</v>
          </cell>
          <cell r="U868">
            <v>207682196</v>
          </cell>
        </row>
        <row r="869">
          <cell r="A869" t="str">
            <v>67....</v>
          </cell>
          <cell r="N869" t="str">
            <v>......</v>
          </cell>
          <cell r="O869" t="str">
            <v>....</v>
          </cell>
          <cell r="U869">
            <v>207682196</v>
          </cell>
        </row>
        <row r="870">
          <cell r="A870" t="str">
            <v>68....</v>
          </cell>
          <cell r="N870" t="str">
            <v>......</v>
          </cell>
          <cell r="O870" t="str">
            <v>....</v>
          </cell>
          <cell r="U870">
            <v>207682196</v>
          </cell>
        </row>
        <row r="871">
          <cell r="A871" t="str">
            <v>69....</v>
          </cell>
          <cell r="N871" t="str">
            <v>......</v>
          </cell>
          <cell r="O871" t="str">
            <v>....</v>
          </cell>
          <cell r="U871">
            <v>207682196</v>
          </cell>
        </row>
        <row r="872">
          <cell r="A872" t="str">
            <v>70....</v>
          </cell>
          <cell r="N872" t="str">
            <v>......</v>
          </cell>
          <cell r="O872" t="str">
            <v>....</v>
          </cell>
          <cell r="U872">
            <v>207682196</v>
          </cell>
        </row>
        <row r="873">
          <cell r="A873" t="str">
            <v>71....</v>
          </cell>
          <cell r="N873" t="str">
            <v>......</v>
          </cell>
          <cell r="O873" t="str">
            <v>....</v>
          </cell>
          <cell r="U873">
            <v>207682196</v>
          </cell>
        </row>
        <row r="874">
          <cell r="A874" t="str">
            <v>72....</v>
          </cell>
          <cell r="N874" t="str">
            <v>......</v>
          </cell>
          <cell r="O874" t="str">
            <v>....</v>
          </cell>
          <cell r="U874">
            <v>207682196</v>
          </cell>
        </row>
        <row r="875">
          <cell r="A875" t="str">
            <v>73....</v>
          </cell>
          <cell r="N875" t="str">
            <v>......</v>
          </cell>
          <cell r="O875" t="str">
            <v>....</v>
          </cell>
          <cell r="U875">
            <v>207682196</v>
          </cell>
        </row>
        <row r="876">
          <cell r="A876" t="str">
            <v>74....</v>
          </cell>
          <cell r="N876" t="str">
            <v>......</v>
          </cell>
          <cell r="O876" t="str">
            <v>....</v>
          </cell>
          <cell r="U876">
            <v>207682196</v>
          </cell>
        </row>
        <row r="877">
          <cell r="A877" t="str">
            <v>75....</v>
          </cell>
          <cell r="N877" t="str">
            <v>......</v>
          </cell>
          <cell r="O877" t="str">
            <v>....</v>
          </cell>
          <cell r="U877">
            <v>207682196</v>
          </cell>
        </row>
        <row r="878">
          <cell r="A878" t="str">
            <v>76....</v>
          </cell>
          <cell r="N878" t="str">
            <v>......</v>
          </cell>
          <cell r="O878" t="str">
            <v>....</v>
          </cell>
          <cell r="U878">
            <v>207682196</v>
          </cell>
        </row>
        <row r="879">
          <cell r="A879" t="str">
            <v>77....</v>
          </cell>
          <cell r="N879" t="str">
            <v>......</v>
          </cell>
          <cell r="O879" t="str">
            <v>....</v>
          </cell>
          <cell r="U879">
            <v>207682196</v>
          </cell>
        </row>
        <row r="880">
          <cell r="A880" t="str">
            <v>78....</v>
          </cell>
          <cell r="N880" t="str">
            <v>......</v>
          </cell>
          <cell r="O880" t="str">
            <v>....</v>
          </cell>
          <cell r="U880">
            <v>207682196</v>
          </cell>
        </row>
        <row r="881">
          <cell r="A881" t="str">
            <v>79....</v>
          </cell>
          <cell r="N881" t="str">
            <v>......</v>
          </cell>
          <cell r="O881" t="str">
            <v>....</v>
          </cell>
          <cell r="U881">
            <v>207682196</v>
          </cell>
        </row>
        <row r="882">
          <cell r="A882" t="str">
            <v>80....</v>
          </cell>
          <cell r="N882" t="str">
            <v>......</v>
          </cell>
          <cell r="O882" t="str">
            <v>....</v>
          </cell>
          <cell r="U882">
            <v>207682196</v>
          </cell>
        </row>
        <row r="883">
          <cell r="A883" t="str">
            <v>81....</v>
          </cell>
          <cell r="N883" t="str">
            <v>......</v>
          </cell>
          <cell r="O883" t="str">
            <v>....</v>
          </cell>
          <cell r="U883">
            <v>207682196</v>
          </cell>
        </row>
        <row r="884">
          <cell r="A884" t="str">
            <v>82....</v>
          </cell>
          <cell r="N884" t="str">
            <v>......</v>
          </cell>
          <cell r="O884" t="str">
            <v>....</v>
          </cell>
          <cell r="U884">
            <v>207682196</v>
          </cell>
        </row>
        <row r="885">
          <cell r="A885" t="str">
            <v>83....</v>
          </cell>
          <cell r="N885" t="str">
            <v>......</v>
          </cell>
          <cell r="O885" t="str">
            <v>....</v>
          </cell>
          <cell r="U885">
            <v>207682196</v>
          </cell>
        </row>
        <row r="886">
          <cell r="A886" t="str">
            <v>84....</v>
          </cell>
          <cell r="N886" t="str">
            <v>......</v>
          </cell>
          <cell r="O886" t="str">
            <v>....</v>
          </cell>
          <cell r="U886">
            <v>207682196</v>
          </cell>
        </row>
        <row r="887">
          <cell r="A887" t="str">
            <v>85....</v>
          </cell>
          <cell r="N887" t="str">
            <v>......</v>
          </cell>
          <cell r="O887" t="str">
            <v>....</v>
          </cell>
          <cell r="U887">
            <v>207682196</v>
          </cell>
        </row>
        <row r="888">
          <cell r="A888" t="str">
            <v>86....</v>
          </cell>
          <cell r="N888" t="str">
            <v>......</v>
          </cell>
          <cell r="O888" t="str">
            <v>....</v>
          </cell>
          <cell r="U888">
            <v>207682196</v>
          </cell>
        </row>
        <row r="889">
          <cell r="A889" t="str">
            <v>87....</v>
          </cell>
          <cell r="N889" t="str">
            <v>......</v>
          </cell>
          <cell r="O889" t="str">
            <v>....</v>
          </cell>
          <cell r="U889">
            <v>207682196</v>
          </cell>
        </row>
        <row r="890">
          <cell r="A890" t="str">
            <v>88....</v>
          </cell>
          <cell r="N890" t="str">
            <v>......</v>
          </cell>
          <cell r="O890" t="str">
            <v>....</v>
          </cell>
          <cell r="U890">
            <v>207682196</v>
          </cell>
        </row>
        <row r="891">
          <cell r="A891" t="str">
            <v>89....</v>
          </cell>
          <cell r="N891" t="str">
            <v>......</v>
          </cell>
          <cell r="O891" t="str">
            <v>....</v>
          </cell>
          <cell r="U891">
            <v>207682196</v>
          </cell>
        </row>
        <row r="892">
          <cell r="A892" t="str">
            <v>90....</v>
          </cell>
          <cell r="N892" t="str">
            <v>......</v>
          </cell>
          <cell r="O892" t="str">
            <v>....</v>
          </cell>
          <cell r="U892">
            <v>207682196</v>
          </cell>
        </row>
        <row r="893">
          <cell r="A893" t="str">
            <v>91....</v>
          </cell>
          <cell r="N893" t="str">
            <v>......</v>
          </cell>
          <cell r="O893" t="str">
            <v>....</v>
          </cell>
          <cell r="U893">
            <v>207682196</v>
          </cell>
        </row>
        <row r="894">
          <cell r="A894" t="str">
            <v>92....</v>
          </cell>
          <cell r="N894" t="str">
            <v>......</v>
          </cell>
          <cell r="O894" t="str">
            <v>....</v>
          </cell>
          <cell r="U894">
            <v>207682196</v>
          </cell>
        </row>
        <row r="895">
          <cell r="A895" t="str">
            <v>93....</v>
          </cell>
          <cell r="N895" t="str">
            <v>......</v>
          </cell>
          <cell r="O895" t="str">
            <v>....</v>
          </cell>
          <cell r="U895">
            <v>207682196</v>
          </cell>
        </row>
        <row r="896">
          <cell r="A896" t="str">
            <v>94....</v>
          </cell>
          <cell r="N896" t="str">
            <v>......</v>
          </cell>
          <cell r="O896" t="str">
            <v>....</v>
          </cell>
          <cell r="U896">
            <v>207682196</v>
          </cell>
        </row>
        <row r="897">
          <cell r="A897" t="str">
            <v>95....</v>
          </cell>
          <cell r="N897" t="str">
            <v>......</v>
          </cell>
          <cell r="O897" t="str">
            <v>....</v>
          </cell>
          <cell r="U897">
            <v>207682196</v>
          </cell>
        </row>
        <row r="898">
          <cell r="A898" t="str">
            <v>96....</v>
          </cell>
          <cell r="N898" t="str">
            <v>......</v>
          </cell>
          <cell r="O898" t="str">
            <v>....</v>
          </cell>
          <cell r="U898">
            <v>207682196</v>
          </cell>
        </row>
        <row r="899">
          <cell r="A899" t="str">
            <v>97....</v>
          </cell>
          <cell r="N899" t="str">
            <v>......</v>
          </cell>
          <cell r="O899" t="str">
            <v>....</v>
          </cell>
          <cell r="U899">
            <v>207682196</v>
          </cell>
        </row>
        <row r="900">
          <cell r="A900" t="str">
            <v>98....</v>
          </cell>
          <cell r="N900" t="str">
            <v>......</v>
          </cell>
          <cell r="O900" t="str">
            <v>....</v>
          </cell>
          <cell r="U900">
            <v>207682196</v>
          </cell>
        </row>
        <row r="901">
          <cell r="A901" t="str">
            <v>99....</v>
          </cell>
          <cell r="N901" t="str">
            <v>......</v>
          </cell>
          <cell r="O901" t="str">
            <v>....</v>
          </cell>
          <cell r="U901">
            <v>207682196</v>
          </cell>
        </row>
        <row r="902">
          <cell r="A902" t="str">
            <v>100....</v>
          </cell>
          <cell r="N902" t="str">
            <v>......</v>
          </cell>
          <cell r="O902" t="str">
            <v>....</v>
          </cell>
          <cell r="U902">
            <v>207682196</v>
          </cell>
        </row>
        <row r="903">
          <cell r="A903" t="str">
            <v>101....</v>
          </cell>
          <cell r="N903" t="str">
            <v>......</v>
          </cell>
          <cell r="O903" t="str">
            <v>....</v>
          </cell>
          <cell r="U903">
            <v>207682196</v>
          </cell>
        </row>
        <row r="904">
          <cell r="A904" t="str">
            <v>102....</v>
          </cell>
          <cell r="N904" t="str">
            <v>......</v>
          </cell>
          <cell r="O904" t="str">
            <v>....</v>
          </cell>
          <cell r="U904">
            <v>207682196</v>
          </cell>
        </row>
        <row r="905">
          <cell r="A905" t="str">
            <v>103....</v>
          </cell>
          <cell r="N905" t="str">
            <v>......</v>
          </cell>
          <cell r="O905" t="str">
            <v>....</v>
          </cell>
          <cell r="U905">
            <v>207682196</v>
          </cell>
        </row>
        <row r="906">
          <cell r="A906" t="str">
            <v>104....</v>
          </cell>
          <cell r="N906" t="str">
            <v>......</v>
          </cell>
          <cell r="O906" t="str">
            <v>....</v>
          </cell>
          <cell r="U906">
            <v>207682196</v>
          </cell>
        </row>
        <row r="907">
          <cell r="A907" t="str">
            <v>105....</v>
          </cell>
          <cell r="N907" t="str">
            <v>......</v>
          </cell>
          <cell r="O907" t="str">
            <v>....</v>
          </cell>
          <cell r="U907">
            <v>207682196</v>
          </cell>
        </row>
        <row r="908">
          <cell r="A908" t="str">
            <v>106....</v>
          </cell>
          <cell r="N908" t="str">
            <v>......</v>
          </cell>
          <cell r="O908" t="str">
            <v>....</v>
          </cell>
          <cell r="U908">
            <v>207682196</v>
          </cell>
        </row>
        <row r="909">
          <cell r="A909" t="str">
            <v>107....</v>
          </cell>
          <cell r="N909" t="str">
            <v>......</v>
          </cell>
          <cell r="O909" t="str">
            <v>....</v>
          </cell>
          <cell r="U909">
            <v>207682196</v>
          </cell>
        </row>
        <row r="910">
          <cell r="A910" t="str">
            <v>108....</v>
          </cell>
          <cell r="N910" t="str">
            <v>......</v>
          </cell>
          <cell r="O910" t="str">
            <v>....</v>
          </cell>
          <cell r="U910">
            <v>207682196</v>
          </cell>
        </row>
        <row r="911">
          <cell r="A911" t="str">
            <v>109....</v>
          </cell>
          <cell r="N911" t="str">
            <v>......</v>
          </cell>
          <cell r="O911" t="str">
            <v>....</v>
          </cell>
          <cell r="U911">
            <v>207682196</v>
          </cell>
        </row>
        <row r="912">
          <cell r="A912" t="str">
            <v>110....</v>
          </cell>
          <cell r="N912" t="str">
            <v>......</v>
          </cell>
          <cell r="O912" t="str">
            <v>....</v>
          </cell>
          <cell r="U912">
            <v>207682196</v>
          </cell>
        </row>
        <row r="913">
          <cell r="A913" t="str">
            <v>111....</v>
          </cell>
          <cell r="N913" t="str">
            <v>......</v>
          </cell>
          <cell r="O913" t="str">
            <v>....</v>
          </cell>
          <cell r="U913">
            <v>207682196</v>
          </cell>
        </row>
        <row r="914">
          <cell r="A914" t="str">
            <v>112....</v>
          </cell>
          <cell r="N914" t="str">
            <v>......</v>
          </cell>
          <cell r="O914" t="str">
            <v>....</v>
          </cell>
          <cell r="U914">
            <v>207682196</v>
          </cell>
        </row>
        <row r="915">
          <cell r="A915" t="str">
            <v>113....</v>
          </cell>
          <cell r="N915" t="str">
            <v>......</v>
          </cell>
          <cell r="O915" t="str">
            <v>....</v>
          </cell>
          <cell r="U915">
            <v>207682196</v>
          </cell>
        </row>
        <row r="916">
          <cell r="A916" t="str">
            <v>114....</v>
          </cell>
          <cell r="N916" t="str">
            <v>......</v>
          </cell>
          <cell r="O916" t="str">
            <v>....</v>
          </cell>
          <cell r="U916">
            <v>207682196</v>
          </cell>
        </row>
        <row r="917">
          <cell r="A917" t="str">
            <v>115....</v>
          </cell>
          <cell r="N917" t="str">
            <v>......</v>
          </cell>
          <cell r="O917" t="str">
            <v>....</v>
          </cell>
          <cell r="U917">
            <v>207682196</v>
          </cell>
        </row>
        <row r="918">
          <cell r="A918" t="str">
            <v>116....</v>
          </cell>
          <cell r="N918" t="str">
            <v>......</v>
          </cell>
          <cell r="O918" t="str">
            <v>....</v>
          </cell>
          <cell r="U918">
            <v>207682196</v>
          </cell>
        </row>
        <row r="919">
          <cell r="A919" t="str">
            <v>117....</v>
          </cell>
          <cell r="N919" t="str">
            <v>......</v>
          </cell>
          <cell r="O919" t="str">
            <v>....</v>
          </cell>
          <cell r="U919">
            <v>207682196</v>
          </cell>
        </row>
        <row r="920">
          <cell r="A920" t="str">
            <v>118....</v>
          </cell>
          <cell r="N920" t="str">
            <v>......</v>
          </cell>
          <cell r="O920" t="str">
            <v>....</v>
          </cell>
          <cell r="U920">
            <v>207682196</v>
          </cell>
        </row>
        <row r="921">
          <cell r="A921" t="str">
            <v>119....</v>
          </cell>
          <cell r="N921" t="str">
            <v>......</v>
          </cell>
          <cell r="O921" t="str">
            <v>....</v>
          </cell>
          <cell r="U921">
            <v>207682196</v>
          </cell>
        </row>
        <row r="922">
          <cell r="A922" t="str">
            <v>120....</v>
          </cell>
          <cell r="N922" t="str">
            <v>......</v>
          </cell>
          <cell r="O922" t="str">
            <v>....</v>
          </cell>
          <cell r="U922">
            <v>207682196</v>
          </cell>
        </row>
        <row r="923">
          <cell r="A923" t="str">
            <v>121....</v>
          </cell>
          <cell r="N923" t="str">
            <v>......</v>
          </cell>
          <cell r="O923" t="str">
            <v>....</v>
          </cell>
          <cell r="U923">
            <v>207682196</v>
          </cell>
        </row>
        <row r="924">
          <cell r="A924" t="str">
            <v>122....</v>
          </cell>
          <cell r="N924" t="str">
            <v>......</v>
          </cell>
          <cell r="O924" t="str">
            <v>....</v>
          </cell>
          <cell r="U924">
            <v>207682196</v>
          </cell>
        </row>
        <row r="925">
          <cell r="A925" t="str">
            <v>123....</v>
          </cell>
          <cell r="N925" t="str">
            <v>......</v>
          </cell>
          <cell r="O925" t="str">
            <v>....</v>
          </cell>
          <cell r="U925">
            <v>207682196</v>
          </cell>
        </row>
        <row r="926">
          <cell r="A926" t="str">
            <v>124....</v>
          </cell>
          <cell r="N926" t="str">
            <v>......</v>
          </cell>
          <cell r="O926" t="str">
            <v>....</v>
          </cell>
          <cell r="U926">
            <v>207682196</v>
          </cell>
        </row>
        <row r="927">
          <cell r="A927" t="str">
            <v>125....</v>
          </cell>
          <cell r="N927" t="str">
            <v>......</v>
          </cell>
          <cell r="O927" t="str">
            <v>....</v>
          </cell>
          <cell r="U927">
            <v>207682196</v>
          </cell>
        </row>
        <row r="928">
          <cell r="A928" t="str">
            <v>126....</v>
          </cell>
          <cell r="N928" t="str">
            <v>......</v>
          </cell>
          <cell r="O928" t="str">
            <v>....</v>
          </cell>
          <cell r="U928">
            <v>207682196</v>
          </cell>
        </row>
        <row r="929">
          <cell r="A929" t="str">
            <v>127....</v>
          </cell>
          <cell r="N929" t="str">
            <v>......</v>
          </cell>
          <cell r="O929" t="str">
            <v>....</v>
          </cell>
          <cell r="U929">
            <v>207682196</v>
          </cell>
        </row>
        <row r="930">
          <cell r="A930" t="str">
            <v>128....</v>
          </cell>
          <cell r="N930" t="str">
            <v>......</v>
          </cell>
          <cell r="O930" t="str">
            <v>....</v>
          </cell>
          <cell r="U930">
            <v>207682196</v>
          </cell>
        </row>
        <row r="931">
          <cell r="A931" t="str">
            <v>129....</v>
          </cell>
          <cell r="N931" t="str">
            <v>......</v>
          </cell>
          <cell r="O931" t="str">
            <v>....</v>
          </cell>
          <cell r="U931">
            <v>207682196</v>
          </cell>
        </row>
        <row r="932">
          <cell r="A932" t="str">
            <v>130....</v>
          </cell>
          <cell r="N932" t="str">
            <v>......</v>
          </cell>
          <cell r="O932" t="str">
            <v>....</v>
          </cell>
          <cell r="U932">
            <v>207682196</v>
          </cell>
        </row>
        <row r="933">
          <cell r="A933" t="str">
            <v>131....</v>
          </cell>
          <cell r="N933" t="str">
            <v>......</v>
          </cell>
          <cell r="O933" t="str">
            <v>....</v>
          </cell>
          <cell r="U933">
            <v>207682196</v>
          </cell>
        </row>
        <row r="934">
          <cell r="A934" t="str">
            <v>132....</v>
          </cell>
          <cell r="N934" t="str">
            <v>......</v>
          </cell>
          <cell r="O934" t="str">
            <v>....</v>
          </cell>
          <cell r="U934">
            <v>207682196</v>
          </cell>
        </row>
        <row r="935">
          <cell r="A935" t="str">
            <v>133....</v>
          </cell>
          <cell r="N935" t="str">
            <v>......</v>
          </cell>
          <cell r="O935" t="str">
            <v>....</v>
          </cell>
          <cell r="U935">
            <v>207682196</v>
          </cell>
        </row>
        <row r="936">
          <cell r="A936" t="str">
            <v>134....</v>
          </cell>
          <cell r="N936" t="str">
            <v>......</v>
          </cell>
          <cell r="O936" t="str">
            <v>....</v>
          </cell>
          <cell r="U936">
            <v>207682196</v>
          </cell>
        </row>
        <row r="937">
          <cell r="A937" t="str">
            <v>135....</v>
          </cell>
          <cell r="N937" t="str">
            <v>......</v>
          </cell>
          <cell r="O937" t="str">
            <v>....</v>
          </cell>
          <cell r="U937">
            <v>207682196</v>
          </cell>
        </row>
        <row r="938">
          <cell r="A938" t="str">
            <v>136....</v>
          </cell>
          <cell r="N938" t="str">
            <v>......</v>
          </cell>
          <cell r="O938" t="str">
            <v>....</v>
          </cell>
          <cell r="U938">
            <v>207682196</v>
          </cell>
        </row>
        <row r="939">
          <cell r="A939" t="str">
            <v>137....</v>
          </cell>
          <cell r="N939" t="str">
            <v>......</v>
          </cell>
          <cell r="O939" t="str">
            <v>....</v>
          </cell>
          <cell r="U939">
            <v>207682196</v>
          </cell>
        </row>
        <row r="940">
          <cell r="A940" t="str">
            <v>138....</v>
          </cell>
          <cell r="N940" t="str">
            <v>......</v>
          </cell>
          <cell r="O940" t="str">
            <v>....</v>
          </cell>
          <cell r="U940">
            <v>207682196</v>
          </cell>
        </row>
        <row r="941">
          <cell r="A941" t="str">
            <v>139....</v>
          </cell>
          <cell r="N941" t="str">
            <v>......</v>
          </cell>
          <cell r="O941" t="str">
            <v>....</v>
          </cell>
          <cell r="U941">
            <v>207682196</v>
          </cell>
        </row>
        <row r="942">
          <cell r="A942" t="str">
            <v>140....</v>
          </cell>
          <cell r="N942" t="str">
            <v>......</v>
          </cell>
          <cell r="O942" t="str">
            <v>....</v>
          </cell>
          <cell r="U942">
            <v>207682196</v>
          </cell>
        </row>
        <row r="943">
          <cell r="A943" t="str">
            <v>141....</v>
          </cell>
          <cell r="N943" t="str">
            <v>......</v>
          </cell>
          <cell r="O943" t="str">
            <v>....</v>
          </cell>
          <cell r="U943">
            <v>207682196</v>
          </cell>
        </row>
        <row r="944">
          <cell r="A944" t="str">
            <v>142....</v>
          </cell>
          <cell r="N944" t="str">
            <v>......</v>
          </cell>
          <cell r="O944" t="str">
            <v>....</v>
          </cell>
          <cell r="U944">
            <v>207682196</v>
          </cell>
        </row>
        <row r="945">
          <cell r="A945" t="str">
            <v>143....</v>
          </cell>
          <cell r="N945" t="str">
            <v>......</v>
          </cell>
          <cell r="O945" t="str">
            <v>....</v>
          </cell>
          <cell r="U945">
            <v>207682196</v>
          </cell>
        </row>
        <row r="946">
          <cell r="A946" t="str">
            <v>144....</v>
          </cell>
          <cell r="N946" t="str">
            <v>......</v>
          </cell>
          <cell r="O946" t="str">
            <v>....</v>
          </cell>
          <cell r="U946">
            <v>207682196</v>
          </cell>
        </row>
        <row r="947">
          <cell r="A947" t="str">
            <v>145....</v>
          </cell>
          <cell r="N947" t="str">
            <v>......</v>
          </cell>
          <cell r="O947" t="str">
            <v>....</v>
          </cell>
          <cell r="U947">
            <v>207682196</v>
          </cell>
        </row>
        <row r="948">
          <cell r="A948" t="str">
            <v>146....</v>
          </cell>
          <cell r="N948" t="str">
            <v>......</v>
          </cell>
          <cell r="O948" t="str">
            <v>....</v>
          </cell>
          <cell r="U948">
            <v>207682196</v>
          </cell>
        </row>
        <row r="949">
          <cell r="A949" t="str">
            <v>147....</v>
          </cell>
          <cell r="N949" t="str">
            <v>......</v>
          </cell>
          <cell r="O949" t="str">
            <v>....</v>
          </cell>
          <cell r="U949">
            <v>207682196</v>
          </cell>
        </row>
        <row r="950">
          <cell r="A950" t="str">
            <v>148....</v>
          </cell>
          <cell r="N950" t="str">
            <v>......</v>
          </cell>
          <cell r="O950" t="str">
            <v>....</v>
          </cell>
          <cell r="U950">
            <v>207682196</v>
          </cell>
        </row>
        <row r="951">
          <cell r="A951" t="str">
            <v>149....</v>
          </cell>
          <cell r="N951" t="str">
            <v>......</v>
          </cell>
          <cell r="O951" t="str">
            <v>....</v>
          </cell>
          <cell r="U951">
            <v>207682196</v>
          </cell>
        </row>
        <row r="952">
          <cell r="A952" t="str">
            <v>150....</v>
          </cell>
          <cell r="N952" t="str">
            <v>......</v>
          </cell>
          <cell r="O952" t="str">
            <v>....</v>
          </cell>
          <cell r="U952">
            <v>207682196</v>
          </cell>
        </row>
        <row r="953">
          <cell r="A953" t="str">
            <v>151....</v>
          </cell>
          <cell r="N953" t="str">
            <v>......</v>
          </cell>
          <cell r="O953" t="str">
            <v>....</v>
          </cell>
          <cell r="U953">
            <v>207682196</v>
          </cell>
        </row>
        <row r="954">
          <cell r="A954" t="str">
            <v>152....</v>
          </cell>
          <cell r="N954" t="str">
            <v>......</v>
          </cell>
          <cell r="O954" t="str">
            <v>....</v>
          </cell>
          <cell r="U954">
            <v>207682196</v>
          </cell>
        </row>
        <row r="955">
          <cell r="A955" t="str">
            <v>153....</v>
          </cell>
          <cell r="N955" t="str">
            <v>......</v>
          </cell>
          <cell r="O955" t="str">
            <v>....</v>
          </cell>
          <cell r="U955">
            <v>207682196</v>
          </cell>
        </row>
        <row r="956">
          <cell r="A956" t="str">
            <v>154....</v>
          </cell>
          <cell r="N956" t="str">
            <v>......</v>
          </cell>
          <cell r="O956" t="str">
            <v>....</v>
          </cell>
          <cell r="U956">
            <v>207682196</v>
          </cell>
        </row>
        <row r="957">
          <cell r="A957" t="str">
            <v>155....</v>
          </cell>
          <cell r="N957" t="str">
            <v>......</v>
          </cell>
          <cell r="O957" t="str">
            <v>....</v>
          </cell>
          <cell r="U957">
            <v>207682196</v>
          </cell>
        </row>
        <row r="958">
          <cell r="A958" t="str">
            <v>156....</v>
          </cell>
          <cell r="N958" t="str">
            <v>......</v>
          </cell>
          <cell r="O958" t="str">
            <v>....</v>
          </cell>
          <cell r="U958">
            <v>207682196</v>
          </cell>
        </row>
        <row r="959">
          <cell r="A959" t="str">
            <v>157....</v>
          </cell>
          <cell r="N959" t="str">
            <v>......</v>
          </cell>
          <cell r="O959" t="str">
            <v>....</v>
          </cell>
          <cell r="U959">
            <v>207682196</v>
          </cell>
        </row>
        <row r="960">
          <cell r="A960" t="str">
            <v>158....</v>
          </cell>
          <cell r="N960" t="str">
            <v>......</v>
          </cell>
          <cell r="O960" t="str">
            <v>....</v>
          </cell>
          <cell r="U960">
            <v>207682196</v>
          </cell>
        </row>
        <row r="961">
          <cell r="A961" t="str">
            <v>159....</v>
          </cell>
          <cell r="N961" t="str">
            <v>......</v>
          </cell>
          <cell r="O961" t="str">
            <v>....</v>
          </cell>
          <cell r="U961">
            <v>207682196</v>
          </cell>
        </row>
        <row r="962">
          <cell r="A962" t="str">
            <v>160....</v>
          </cell>
          <cell r="N962" t="str">
            <v>......</v>
          </cell>
          <cell r="O962" t="str">
            <v>....</v>
          </cell>
          <cell r="U962">
            <v>207682196</v>
          </cell>
        </row>
        <row r="963">
          <cell r="A963" t="str">
            <v>161....</v>
          </cell>
          <cell r="N963" t="str">
            <v>......</v>
          </cell>
          <cell r="O963" t="str">
            <v>....</v>
          </cell>
          <cell r="U963">
            <v>207682196</v>
          </cell>
        </row>
        <row r="964">
          <cell r="A964" t="str">
            <v>162....</v>
          </cell>
          <cell r="N964" t="str">
            <v>......</v>
          </cell>
          <cell r="O964" t="str">
            <v>....</v>
          </cell>
          <cell r="U964">
            <v>207682196</v>
          </cell>
        </row>
        <row r="965">
          <cell r="A965" t="str">
            <v>163....</v>
          </cell>
          <cell r="N965" t="str">
            <v>......</v>
          </cell>
          <cell r="O965" t="str">
            <v>....</v>
          </cell>
          <cell r="U965">
            <v>207682196</v>
          </cell>
        </row>
        <row r="966">
          <cell r="A966" t="str">
            <v>164....</v>
          </cell>
          <cell r="N966" t="str">
            <v>......</v>
          </cell>
          <cell r="O966" t="str">
            <v>....</v>
          </cell>
          <cell r="U966">
            <v>207682196</v>
          </cell>
        </row>
        <row r="967">
          <cell r="A967" t="str">
            <v>165....</v>
          </cell>
          <cell r="N967" t="str">
            <v>......</v>
          </cell>
          <cell r="O967" t="str">
            <v>....</v>
          </cell>
          <cell r="U967">
            <v>207682196</v>
          </cell>
        </row>
        <row r="968">
          <cell r="A968" t="str">
            <v>166....</v>
          </cell>
          <cell r="N968" t="str">
            <v>......</v>
          </cell>
          <cell r="O968" t="str">
            <v>....</v>
          </cell>
          <cell r="U968">
            <v>207682196</v>
          </cell>
        </row>
        <row r="969">
          <cell r="A969" t="str">
            <v>167....</v>
          </cell>
          <cell r="N969" t="str">
            <v>......</v>
          </cell>
          <cell r="O969" t="str">
            <v>....</v>
          </cell>
          <cell r="U969">
            <v>207682196</v>
          </cell>
        </row>
        <row r="970">
          <cell r="A970" t="str">
            <v>168....</v>
          </cell>
          <cell r="N970" t="str">
            <v>......</v>
          </cell>
          <cell r="O970" t="str">
            <v>....</v>
          </cell>
          <cell r="U970">
            <v>207682196</v>
          </cell>
        </row>
        <row r="971">
          <cell r="A971" t="str">
            <v>169....</v>
          </cell>
          <cell r="N971" t="str">
            <v>......</v>
          </cell>
          <cell r="O971" t="str">
            <v>....</v>
          </cell>
          <cell r="U971">
            <v>207682196</v>
          </cell>
        </row>
        <row r="972">
          <cell r="A972" t="str">
            <v>170....</v>
          </cell>
          <cell r="N972" t="str">
            <v>......</v>
          </cell>
          <cell r="O972" t="str">
            <v>....</v>
          </cell>
          <cell r="U972">
            <v>207682196</v>
          </cell>
        </row>
        <row r="973">
          <cell r="A973" t="str">
            <v>171....</v>
          </cell>
          <cell r="N973" t="str">
            <v>......</v>
          </cell>
          <cell r="O973" t="str">
            <v>....</v>
          </cell>
          <cell r="U973">
            <v>207682196</v>
          </cell>
        </row>
        <row r="974">
          <cell r="A974" t="str">
            <v>172....</v>
          </cell>
          <cell r="N974" t="str">
            <v>......</v>
          </cell>
          <cell r="O974" t="str">
            <v>....</v>
          </cell>
          <cell r="U974">
            <v>207682196</v>
          </cell>
        </row>
        <row r="975">
          <cell r="A975" t="str">
            <v>173....</v>
          </cell>
          <cell r="N975" t="str">
            <v>......</v>
          </cell>
          <cell r="O975" t="str">
            <v>....</v>
          </cell>
          <cell r="U975">
            <v>207682196</v>
          </cell>
        </row>
        <row r="976">
          <cell r="A976" t="str">
            <v>174....</v>
          </cell>
          <cell r="N976" t="str">
            <v>......</v>
          </cell>
          <cell r="O976" t="str">
            <v>....</v>
          </cell>
          <cell r="U976">
            <v>207682196</v>
          </cell>
        </row>
        <row r="977">
          <cell r="A977" t="str">
            <v>175....</v>
          </cell>
          <cell r="N977" t="str">
            <v>......</v>
          </cell>
          <cell r="O977" t="str">
            <v>....</v>
          </cell>
          <cell r="U977">
            <v>207682196</v>
          </cell>
        </row>
        <row r="978">
          <cell r="A978" t="str">
            <v>176....</v>
          </cell>
          <cell r="N978" t="str">
            <v>......</v>
          </cell>
          <cell r="O978" t="str">
            <v>....</v>
          </cell>
          <cell r="U978">
            <v>207682196</v>
          </cell>
        </row>
        <row r="979">
          <cell r="A979" t="str">
            <v>177....</v>
          </cell>
          <cell r="N979" t="str">
            <v>......</v>
          </cell>
          <cell r="O979" t="str">
            <v>....</v>
          </cell>
          <cell r="U979">
            <v>207682196</v>
          </cell>
        </row>
        <row r="980">
          <cell r="A980" t="str">
            <v>178....</v>
          </cell>
          <cell r="N980" t="str">
            <v>......</v>
          </cell>
          <cell r="O980" t="str">
            <v>....</v>
          </cell>
          <cell r="U980">
            <v>207682196</v>
          </cell>
        </row>
        <row r="981">
          <cell r="A981" t="str">
            <v>179....</v>
          </cell>
          <cell r="N981" t="str">
            <v>......</v>
          </cell>
          <cell r="O981" t="str">
            <v>....</v>
          </cell>
          <cell r="U981">
            <v>207682196</v>
          </cell>
        </row>
        <row r="982">
          <cell r="A982" t="str">
            <v>180....</v>
          </cell>
          <cell r="N982" t="str">
            <v>......</v>
          </cell>
          <cell r="O982" t="str">
            <v>....</v>
          </cell>
          <cell r="U982">
            <v>207682196</v>
          </cell>
        </row>
        <row r="983">
          <cell r="A983" t="str">
            <v>181....</v>
          </cell>
          <cell r="N983" t="str">
            <v>......</v>
          </cell>
          <cell r="O983" t="str">
            <v>....</v>
          </cell>
          <cell r="U983">
            <v>207682196</v>
          </cell>
        </row>
        <row r="984">
          <cell r="A984" t="str">
            <v>182....</v>
          </cell>
          <cell r="N984" t="str">
            <v>......</v>
          </cell>
          <cell r="O984" t="str">
            <v>....</v>
          </cell>
          <cell r="U984">
            <v>207682196</v>
          </cell>
        </row>
        <row r="985">
          <cell r="A985" t="str">
            <v>183....</v>
          </cell>
          <cell r="N985" t="str">
            <v>......</v>
          </cell>
          <cell r="O985" t="str">
            <v>....</v>
          </cell>
          <cell r="U985">
            <v>207682196</v>
          </cell>
        </row>
        <row r="986">
          <cell r="A986" t="str">
            <v>184....</v>
          </cell>
          <cell r="N986" t="str">
            <v>......</v>
          </cell>
          <cell r="O986" t="str">
            <v>....</v>
          </cell>
          <cell r="U986">
            <v>207682196</v>
          </cell>
        </row>
        <row r="987">
          <cell r="A987" t="str">
            <v>185....</v>
          </cell>
          <cell r="N987" t="str">
            <v>......</v>
          </cell>
          <cell r="O987" t="str">
            <v>....</v>
          </cell>
          <cell r="U987">
            <v>207682196</v>
          </cell>
        </row>
        <row r="988">
          <cell r="A988" t="str">
            <v>186....</v>
          </cell>
          <cell r="N988" t="str">
            <v>......</v>
          </cell>
          <cell r="O988" t="str">
            <v>....</v>
          </cell>
          <cell r="U988">
            <v>207682196</v>
          </cell>
        </row>
        <row r="989">
          <cell r="A989" t="str">
            <v>187....</v>
          </cell>
          <cell r="N989" t="str">
            <v>......</v>
          </cell>
          <cell r="O989" t="str">
            <v>....</v>
          </cell>
          <cell r="U989">
            <v>207682196</v>
          </cell>
        </row>
        <row r="990">
          <cell r="A990" t="str">
            <v>188....</v>
          </cell>
          <cell r="N990" t="str">
            <v>......</v>
          </cell>
          <cell r="O990" t="str">
            <v>....</v>
          </cell>
          <cell r="U990">
            <v>207682196</v>
          </cell>
        </row>
        <row r="991">
          <cell r="A991" t="str">
            <v>189....</v>
          </cell>
          <cell r="N991" t="str">
            <v>......</v>
          </cell>
          <cell r="O991" t="str">
            <v>....</v>
          </cell>
          <cell r="U991">
            <v>207682196</v>
          </cell>
        </row>
        <row r="992">
          <cell r="A992" t="str">
            <v>190....</v>
          </cell>
          <cell r="N992" t="str">
            <v>......</v>
          </cell>
          <cell r="O992" t="str">
            <v>....</v>
          </cell>
          <cell r="U992">
            <v>207682196</v>
          </cell>
        </row>
        <row r="993">
          <cell r="A993" t="str">
            <v>191....</v>
          </cell>
          <cell r="N993" t="str">
            <v>......</v>
          </cell>
          <cell r="O993" t="str">
            <v>....</v>
          </cell>
          <cell r="U993">
            <v>207682196</v>
          </cell>
        </row>
        <row r="994">
          <cell r="A994" t="str">
            <v>192....</v>
          </cell>
          <cell r="N994" t="str">
            <v>......</v>
          </cell>
          <cell r="O994" t="str">
            <v>....</v>
          </cell>
          <cell r="U994">
            <v>207682196</v>
          </cell>
        </row>
        <row r="995">
          <cell r="A995" t="str">
            <v>193....</v>
          </cell>
          <cell r="N995" t="str">
            <v>......</v>
          </cell>
          <cell r="O995" t="str">
            <v>....</v>
          </cell>
          <cell r="U995">
            <v>207682196</v>
          </cell>
        </row>
        <row r="996">
          <cell r="A996" t="str">
            <v>194....</v>
          </cell>
          <cell r="N996" t="str">
            <v>......</v>
          </cell>
          <cell r="O996" t="str">
            <v>....</v>
          </cell>
          <cell r="U996">
            <v>207682196</v>
          </cell>
        </row>
        <row r="997">
          <cell r="A997" t="str">
            <v>195....</v>
          </cell>
          <cell r="N997" t="str">
            <v>......</v>
          </cell>
          <cell r="O997" t="str">
            <v>....</v>
          </cell>
          <cell r="U997">
            <v>207682196</v>
          </cell>
        </row>
        <row r="998">
          <cell r="A998" t="str">
            <v>196....</v>
          </cell>
          <cell r="N998" t="str">
            <v>......</v>
          </cell>
          <cell r="O998" t="str">
            <v>....</v>
          </cell>
          <cell r="U998">
            <v>207682196</v>
          </cell>
        </row>
        <row r="999">
          <cell r="A999" t="str">
            <v>197....</v>
          </cell>
          <cell r="N999" t="str">
            <v>......</v>
          </cell>
          <cell r="O999" t="str">
            <v>....</v>
          </cell>
          <cell r="U999">
            <v>207682196</v>
          </cell>
        </row>
        <row r="1000">
          <cell r="A1000" t="str">
            <v>198....</v>
          </cell>
          <cell r="N1000" t="str">
            <v>......</v>
          </cell>
          <cell r="O1000" t="str">
            <v>....</v>
          </cell>
          <cell r="U1000">
            <v>207682196</v>
          </cell>
        </row>
        <row r="1001">
          <cell r="A1001" t="str">
            <v>199....</v>
          </cell>
          <cell r="N1001" t="str">
            <v>......</v>
          </cell>
          <cell r="O1001" t="str">
            <v>....</v>
          </cell>
          <cell r="U1001">
            <v>207682196</v>
          </cell>
        </row>
        <row r="1002">
          <cell r="A1002" t="str">
            <v>200....</v>
          </cell>
          <cell r="N1002" t="str">
            <v>......</v>
          </cell>
          <cell r="O1002" t="str">
            <v>....</v>
          </cell>
          <cell r="U1002">
            <v>207682196</v>
          </cell>
        </row>
        <row r="1003">
          <cell r="A1003" t="str">
            <v>201....</v>
          </cell>
          <cell r="N1003" t="str">
            <v>......</v>
          </cell>
          <cell r="O1003" t="str">
            <v>....</v>
          </cell>
          <cell r="U1003">
            <v>207682196</v>
          </cell>
        </row>
        <row r="1004">
          <cell r="A1004" t="str">
            <v>202....</v>
          </cell>
          <cell r="N1004" t="str">
            <v>......</v>
          </cell>
          <cell r="O1004" t="str">
            <v>....</v>
          </cell>
          <cell r="U1004">
            <v>207682196</v>
          </cell>
        </row>
        <row r="1005">
          <cell r="A1005" t="str">
            <v>203....</v>
          </cell>
          <cell r="N1005" t="str">
            <v>......</v>
          </cell>
          <cell r="O1005" t="str">
            <v>....</v>
          </cell>
          <cell r="U1005">
            <v>207682196</v>
          </cell>
        </row>
        <row r="1006">
          <cell r="A1006" t="str">
            <v>204....</v>
          </cell>
          <cell r="N1006" t="str">
            <v>......</v>
          </cell>
          <cell r="O1006" t="str">
            <v>....</v>
          </cell>
          <cell r="U1006">
            <v>207682196</v>
          </cell>
        </row>
        <row r="1007">
          <cell r="A1007" t="str">
            <v>205....</v>
          </cell>
          <cell r="N1007" t="str">
            <v>......</v>
          </cell>
          <cell r="O1007" t="str">
            <v>....</v>
          </cell>
          <cell r="U1007">
            <v>207682196</v>
          </cell>
        </row>
        <row r="1008">
          <cell r="A1008" t="str">
            <v>206....</v>
          </cell>
          <cell r="N1008" t="str">
            <v>......</v>
          </cell>
          <cell r="O1008" t="str">
            <v>....</v>
          </cell>
          <cell r="U1008">
            <v>207682196</v>
          </cell>
        </row>
        <row r="1009">
          <cell r="A1009" t="str">
            <v>207....</v>
          </cell>
          <cell r="N1009" t="str">
            <v>......</v>
          </cell>
          <cell r="O1009" t="str">
            <v>....</v>
          </cell>
          <cell r="U1009">
            <v>207682196</v>
          </cell>
        </row>
        <row r="1010">
          <cell r="A1010" t="str">
            <v>208....</v>
          </cell>
          <cell r="N1010" t="str">
            <v>......</v>
          </cell>
          <cell r="O1010" t="str">
            <v>....</v>
          </cell>
          <cell r="U1010">
            <v>207682196</v>
          </cell>
        </row>
        <row r="1011">
          <cell r="A1011" t="str">
            <v>209....</v>
          </cell>
          <cell r="N1011" t="str">
            <v>......</v>
          </cell>
          <cell r="O1011" t="str">
            <v>....</v>
          </cell>
          <cell r="U1011">
            <v>207682196</v>
          </cell>
        </row>
        <row r="1012">
          <cell r="A1012" t="str">
            <v>210....</v>
          </cell>
          <cell r="N1012" t="str">
            <v>......</v>
          </cell>
          <cell r="O1012" t="str">
            <v>....</v>
          </cell>
          <cell r="U1012">
            <v>207682196</v>
          </cell>
        </row>
        <row r="1013">
          <cell r="A1013" t="str">
            <v>211....</v>
          </cell>
          <cell r="N1013" t="str">
            <v>......</v>
          </cell>
          <cell r="O1013" t="str">
            <v>....</v>
          </cell>
          <cell r="U1013">
            <v>207682196</v>
          </cell>
        </row>
        <row r="1014">
          <cell r="A1014" t="str">
            <v>212....</v>
          </cell>
          <cell r="N1014" t="str">
            <v>......</v>
          </cell>
          <cell r="O1014" t="str">
            <v>....</v>
          </cell>
          <cell r="U1014">
            <v>207682196</v>
          </cell>
        </row>
        <row r="1015">
          <cell r="A1015" t="str">
            <v>213....</v>
          </cell>
          <cell r="N1015" t="str">
            <v>......</v>
          </cell>
          <cell r="O1015" t="str">
            <v>....</v>
          </cell>
          <cell r="U1015">
            <v>207682196</v>
          </cell>
        </row>
        <row r="1016">
          <cell r="A1016" t="str">
            <v>214....</v>
          </cell>
          <cell r="N1016" t="str">
            <v>......</v>
          </cell>
          <cell r="O1016" t="str">
            <v>....</v>
          </cell>
          <cell r="U1016">
            <v>207682196</v>
          </cell>
        </row>
        <row r="1017">
          <cell r="A1017" t="str">
            <v>215....</v>
          </cell>
          <cell r="N1017" t="str">
            <v>......</v>
          </cell>
          <cell r="O1017" t="str">
            <v>....</v>
          </cell>
          <cell r="U1017">
            <v>207682196</v>
          </cell>
        </row>
        <row r="1018">
          <cell r="A1018" t="str">
            <v>216....</v>
          </cell>
          <cell r="N1018" t="str">
            <v>......</v>
          </cell>
          <cell r="O1018" t="str">
            <v>....</v>
          </cell>
          <cell r="U1018">
            <v>207682196</v>
          </cell>
        </row>
        <row r="1019">
          <cell r="A1019" t="str">
            <v>217....</v>
          </cell>
          <cell r="N1019" t="str">
            <v>......</v>
          </cell>
          <cell r="O1019" t="str">
            <v>....</v>
          </cell>
          <cell r="U1019">
            <v>207682196</v>
          </cell>
        </row>
        <row r="1020">
          <cell r="A1020" t="str">
            <v>218....</v>
          </cell>
          <cell r="N1020" t="str">
            <v>......</v>
          </cell>
          <cell r="O1020" t="str">
            <v>....</v>
          </cell>
          <cell r="U1020">
            <v>207682196</v>
          </cell>
        </row>
        <row r="1021">
          <cell r="A1021" t="str">
            <v>219....</v>
          </cell>
          <cell r="N1021" t="str">
            <v>......</v>
          </cell>
          <cell r="O1021" t="str">
            <v>....</v>
          </cell>
          <cell r="U1021">
            <v>207682196</v>
          </cell>
        </row>
        <row r="1022">
          <cell r="A1022" t="str">
            <v>220....</v>
          </cell>
          <cell r="N1022" t="str">
            <v>......</v>
          </cell>
          <cell r="O1022" t="str">
            <v>....</v>
          </cell>
          <cell r="U1022">
            <v>207682196</v>
          </cell>
        </row>
        <row r="1023">
          <cell r="A1023" t="str">
            <v>221....</v>
          </cell>
          <cell r="N1023" t="str">
            <v>......</v>
          </cell>
          <cell r="O1023" t="str">
            <v>....</v>
          </cell>
          <cell r="U1023">
            <v>207682196</v>
          </cell>
        </row>
        <row r="1024">
          <cell r="A1024" t="str">
            <v>222....</v>
          </cell>
          <cell r="N1024" t="str">
            <v>......</v>
          </cell>
          <cell r="O1024" t="str">
            <v>....</v>
          </cell>
          <cell r="U1024">
            <v>207682196</v>
          </cell>
        </row>
        <row r="1025">
          <cell r="A1025" t="str">
            <v>223....</v>
          </cell>
          <cell r="N1025" t="str">
            <v>......</v>
          </cell>
          <cell r="O1025" t="str">
            <v>....</v>
          </cell>
          <cell r="U1025">
            <v>207682196</v>
          </cell>
        </row>
        <row r="1026">
          <cell r="A1026" t="str">
            <v>224....</v>
          </cell>
          <cell r="N1026" t="str">
            <v>......</v>
          </cell>
          <cell r="O1026" t="str">
            <v>....</v>
          </cell>
          <cell r="U1026">
            <v>207682196</v>
          </cell>
        </row>
        <row r="1027">
          <cell r="A1027" t="str">
            <v>225....</v>
          </cell>
          <cell r="N1027" t="str">
            <v>......</v>
          </cell>
          <cell r="O1027" t="str">
            <v>....</v>
          </cell>
          <cell r="U1027">
            <v>207682196</v>
          </cell>
        </row>
        <row r="1028">
          <cell r="A1028" t="str">
            <v>226....</v>
          </cell>
          <cell r="N1028" t="str">
            <v>......</v>
          </cell>
          <cell r="O1028" t="str">
            <v>....</v>
          </cell>
          <cell r="U1028">
            <v>207682196</v>
          </cell>
        </row>
        <row r="1029">
          <cell r="A1029" t="str">
            <v>227....</v>
          </cell>
          <cell r="N1029" t="str">
            <v>......</v>
          </cell>
          <cell r="O1029" t="str">
            <v>....</v>
          </cell>
          <cell r="U1029">
            <v>207682196</v>
          </cell>
        </row>
        <row r="1030">
          <cell r="A1030" t="str">
            <v>228....</v>
          </cell>
          <cell r="N1030" t="str">
            <v>......</v>
          </cell>
          <cell r="O1030" t="str">
            <v>....</v>
          </cell>
          <cell r="U1030">
            <v>207682196</v>
          </cell>
        </row>
        <row r="1031">
          <cell r="A1031" t="str">
            <v>229....</v>
          </cell>
          <cell r="N1031" t="str">
            <v>......</v>
          </cell>
          <cell r="O1031" t="str">
            <v>....</v>
          </cell>
          <cell r="U1031">
            <v>207682196</v>
          </cell>
        </row>
        <row r="1032">
          <cell r="A1032" t="str">
            <v>230....</v>
          </cell>
          <cell r="N1032" t="str">
            <v>......</v>
          </cell>
          <cell r="O1032" t="str">
            <v>....</v>
          </cell>
          <cell r="U1032">
            <v>207682196</v>
          </cell>
        </row>
        <row r="1033">
          <cell r="A1033" t="str">
            <v>231....</v>
          </cell>
          <cell r="N1033" t="str">
            <v>......</v>
          </cell>
          <cell r="O1033" t="str">
            <v>....</v>
          </cell>
          <cell r="U1033">
            <v>207682196</v>
          </cell>
        </row>
        <row r="1034">
          <cell r="A1034" t="str">
            <v>232....</v>
          </cell>
          <cell r="N1034" t="str">
            <v>......</v>
          </cell>
          <cell r="O1034" t="str">
            <v>....</v>
          </cell>
          <cell r="U1034">
            <v>207682196</v>
          </cell>
        </row>
        <row r="1035">
          <cell r="A1035" t="str">
            <v>233....</v>
          </cell>
          <cell r="N1035" t="str">
            <v>......</v>
          </cell>
          <cell r="O1035" t="str">
            <v>....</v>
          </cell>
          <cell r="U1035">
            <v>207682196</v>
          </cell>
        </row>
        <row r="1036">
          <cell r="A1036" t="str">
            <v>234....</v>
          </cell>
          <cell r="N1036" t="str">
            <v>......</v>
          </cell>
          <cell r="O1036" t="str">
            <v>....</v>
          </cell>
          <cell r="U1036">
            <v>207682196</v>
          </cell>
        </row>
        <row r="1037">
          <cell r="A1037" t="str">
            <v>235....</v>
          </cell>
          <cell r="N1037" t="str">
            <v>......</v>
          </cell>
          <cell r="O1037" t="str">
            <v>....</v>
          </cell>
          <cell r="U1037">
            <v>207682196</v>
          </cell>
        </row>
        <row r="1038">
          <cell r="A1038" t="str">
            <v>236....</v>
          </cell>
          <cell r="N1038" t="str">
            <v>......</v>
          </cell>
          <cell r="O1038" t="str">
            <v>....</v>
          </cell>
          <cell r="U1038">
            <v>207682196</v>
          </cell>
        </row>
        <row r="1039">
          <cell r="A1039" t="str">
            <v>237....</v>
          </cell>
          <cell r="N1039" t="str">
            <v>......</v>
          </cell>
          <cell r="O1039" t="str">
            <v>....</v>
          </cell>
          <cell r="U1039">
            <v>207682196</v>
          </cell>
        </row>
        <row r="1040">
          <cell r="A1040" t="str">
            <v>238....</v>
          </cell>
          <cell r="N1040" t="str">
            <v>......</v>
          </cell>
          <cell r="O1040" t="str">
            <v>....</v>
          </cell>
          <cell r="U1040">
            <v>207682196</v>
          </cell>
        </row>
        <row r="1041">
          <cell r="A1041" t="str">
            <v>239....</v>
          </cell>
          <cell r="N1041" t="str">
            <v>......</v>
          </cell>
          <cell r="O1041" t="str">
            <v>....</v>
          </cell>
          <cell r="U1041">
            <v>207682196</v>
          </cell>
        </row>
        <row r="1042">
          <cell r="A1042" t="str">
            <v>240....</v>
          </cell>
          <cell r="N1042" t="str">
            <v>......</v>
          </cell>
          <cell r="O1042" t="str">
            <v>....</v>
          </cell>
          <cell r="U1042">
            <v>207682196</v>
          </cell>
        </row>
        <row r="1043">
          <cell r="A1043" t="str">
            <v>241....</v>
          </cell>
          <cell r="N1043" t="str">
            <v>......</v>
          </cell>
          <cell r="O1043" t="str">
            <v>....</v>
          </cell>
          <cell r="U1043">
            <v>207682196</v>
          </cell>
        </row>
        <row r="1044">
          <cell r="A1044" t="str">
            <v>242....</v>
          </cell>
          <cell r="N1044" t="str">
            <v>......</v>
          </cell>
          <cell r="O1044" t="str">
            <v>....</v>
          </cell>
          <cell r="U1044">
            <v>207682196</v>
          </cell>
        </row>
        <row r="1045">
          <cell r="A1045" t="str">
            <v>243....</v>
          </cell>
          <cell r="N1045" t="str">
            <v>......</v>
          </cell>
          <cell r="O1045" t="str">
            <v>....</v>
          </cell>
          <cell r="U1045">
            <v>207682196</v>
          </cell>
        </row>
        <row r="1046">
          <cell r="A1046" t="str">
            <v>244....</v>
          </cell>
          <cell r="N1046" t="str">
            <v>......</v>
          </cell>
          <cell r="O1046" t="str">
            <v>....</v>
          </cell>
          <cell r="U1046">
            <v>207682196</v>
          </cell>
        </row>
        <row r="1047">
          <cell r="A1047" t="str">
            <v>245....</v>
          </cell>
          <cell r="N1047" t="str">
            <v>......</v>
          </cell>
          <cell r="O1047" t="str">
            <v>....</v>
          </cell>
          <cell r="U1047">
            <v>207682196</v>
          </cell>
        </row>
        <row r="1048">
          <cell r="A1048" t="str">
            <v>246....</v>
          </cell>
          <cell r="N1048" t="str">
            <v>......</v>
          </cell>
          <cell r="O1048" t="str">
            <v>....</v>
          </cell>
          <cell r="U1048">
            <v>207682196</v>
          </cell>
        </row>
        <row r="1049">
          <cell r="A1049" t="str">
            <v>247....</v>
          </cell>
          <cell r="N1049" t="str">
            <v>......</v>
          </cell>
          <cell r="O1049" t="str">
            <v>....</v>
          </cell>
          <cell r="U1049">
            <v>207682196</v>
          </cell>
        </row>
        <row r="1050">
          <cell r="A1050" t="str">
            <v>248....</v>
          </cell>
          <cell r="N1050" t="str">
            <v>......</v>
          </cell>
          <cell r="O1050" t="str">
            <v>....</v>
          </cell>
          <cell r="U1050">
            <v>207682196</v>
          </cell>
        </row>
        <row r="1051">
          <cell r="A1051" t="str">
            <v>249....</v>
          </cell>
          <cell r="N1051" t="str">
            <v>......</v>
          </cell>
          <cell r="O1051" t="str">
            <v>....</v>
          </cell>
          <cell r="U1051">
            <v>207682196</v>
          </cell>
        </row>
        <row r="1052">
          <cell r="A1052" t="str">
            <v>250....</v>
          </cell>
          <cell r="N1052" t="str">
            <v>......</v>
          </cell>
          <cell r="O1052" t="str">
            <v>....</v>
          </cell>
          <cell r="U1052">
            <v>207682196</v>
          </cell>
        </row>
        <row r="1053">
          <cell r="A1053" t="str">
            <v>251....</v>
          </cell>
          <cell r="N1053" t="str">
            <v>......</v>
          </cell>
          <cell r="O1053" t="str">
            <v>....</v>
          </cell>
          <cell r="U1053">
            <v>207682196</v>
          </cell>
        </row>
        <row r="1054">
          <cell r="A1054" t="str">
            <v>252....</v>
          </cell>
          <cell r="N1054" t="str">
            <v>......</v>
          </cell>
          <cell r="O1054" t="str">
            <v>....</v>
          </cell>
          <cell r="U1054">
            <v>207682196</v>
          </cell>
        </row>
        <row r="1055">
          <cell r="A1055" t="str">
            <v>253....</v>
          </cell>
          <cell r="N1055" t="str">
            <v>......</v>
          </cell>
          <cell r="O1055" t="str">
            <v>....</v>
          </cell>
          <cell r="U1055">
            <v>207682196</v>
          </cell>
        </row>
        <row r="1056">
          <cell r="A1056" t="str">
            <v>254....</v>
          </cell>
          <cell r="N1056" t="str">
            <v>......</v>
          </cell>
          <cell r="O1056" t="str">
            <v>....</v>
          </cell>
          <cell r="U1056">
            <v>207682196</v>
          </cell>
        </row>
        <row r="1057">
          <cell r="A1057" t="str">
            <v>255....</v>
          </cell>
          <cell r="N1057" t="str">
            <v>......</v>
          </cell>
          <cell r="O1057" t="str">
            <v>....</v>
          </cell>
          <cell r="U1057">
            <v>207682196</v>
          </cell>
        </row>
        <row r="1058">
          <cell r="A1058" t="str">
            <v>256....</v>
          </cell>
          <cell r="N1058" t="str">
            <v>......</v>
          </cell>
          <cell r="O1058" t="str">
            <v>....</v>
          </cell>
          <cell r="U1058">
            <v>207682196</v>
          </cell>
        </row>
        <row r="1059">
          <cell r="A1059" t="str">
            <v>257....</v>
          </cell>
          <cell r="N1059" t="str">
            <v>......</v>
          </cell>
          <cell r="O1059" t="str">
            <v>....</v>
          </cell>
          <cell r="U1059">
            <v>207682196</v>
          </cell>
        </row>
        <row r="1060">
          <cell r="A1060" t="str">
            <v>258....</v>
          </cell>
          <cell r="N1060" t="str">
            <v>......</v>
          </cell>
          <cell r="O1060" t="str">
            <v>....</v>
          </cell>
          <cell r="U1060">
            <v>207682196</v>
          </cell>
        </row>
        <row r="1061">
          <cell r="A1061" t="str">
            <v>259....</v>
          </cell>
          <cell r="N1061" t="str">
            <v>......</v>
          </cell>
          <cell r="O1061" t="str">
            <v>....</v>
          </cell>
          <cell r="U1061">
            <v>207682196</v>
          </cell>
        </row>
        <row r="1062">
          <cell r="A1062" t="str">
            <v>260....</v>
          </cell>
          <cell r="N1062" t="str">
            <v>......</v>
          </cell>
          <cell r="O1062" t="str">
            <v>....</v>
          </cell>
          <cell r="U1062">
            <v>207682196</v>
          </cell>
        </row>
        <row r="1063">
          <cell r="A1063" t="str">
            <v>261....</v>
          </cell>
          <cell r="N1063" t="str">
            <v>......</v>
          </cell>
          <cell r="O1063" t="str">
            <v>....</v>
          </cell>
          <cell r="U1063">
            <v>207682196</v>
          </cell>
        </row>
        <row r="1064">
          <cell r="A1064" t="str">
            <v>262....</v>
          </cell>
          <cell r="N1064" t="str">
            <v>......</v>
          </cell>
          <cell r="O1064" t="str">
            <v>....</v>
          </cell>
          <cell r="U1064">
            <v>207682196</v>
          </cell>
        </row>
        <row r="1065">
          <cell r="A1065" t="str">
            <v>263....</v>
          </cell>
          <cell r="N1065" t="str">
            <v>......</v>
          </cell>
          <cell r="O1065" t="str">
            <v>....</v>
          </cell>
          <cell r="U1065">
            <v>207682196</v>
          </cell>
        </row>
        <row r="1066">
          <cell r="A1066" t="str">
            <v>264....</v>
          </cell>
          <cell r="N1066" t="str">
            <v>......</v>
          </cell>
          <cell r="O1066" t="str">
            <v>....</v>
          </cell>
          <cell r="U1066">
            <v>207682196</v>
          </cell>
        </row>
        <row r="1067">
          <cell r="A1067" t="str">
            <v>265....</v>
          </cell>
          <cell r="N1067" t="str">
            <v>......</v>
          </cell>
          <cell r="O1067" t="str">
            <v>....</v>
          </cell>
          <cell r="U1067">
            <v>207682196</v>
          </cell>
        </row>
        <row r="1068">
          <cell r="A1068" t="str">
            <v>266....</v>
          </cell>
          <cell r="N1068" t="str">
            <v>......</v>
          </cell>
          <cell r="O1068" t="str">
            <v>....</v>
          </cell>
          <cell r="U1068">
            <v>207682196</v>
          </cell>
        </row>
        <row r="1069">
          <cell r="A1069" t="str">
            <v>267....</v>
          </cell>
          <cell r="N1069" t="str">
            <v>......</v>
          </cell>
          <cell r="O1069" t="str">
            <v>....</v>
          </cell>
          <cell r="U1069">
            <v>207682196</v>
          </cell>
        </row>
        <row r="1070">
          <cell r="A1070" t="str">
            <v>268....</v>
          </cell>
          <cell r="N1070" t="str">
            <v>......</v>
          </cell>
          <cell r="O1070" t="str">
            <v>....</v>
          </cell>
          <cell r="U1070">
            <v>207682196</v>
          </cell>
        </row>
        <row r="1071">
          <cell r="A1071" t="str">
            <v>269....</v>
          </cell>
          <cell r="N1071" t="str">
            <v>......</v>
          </cell>
          <cell r="O1071" t="str">
            <v>....</v>
          </cell>
          <cell r="U1071">
            <v>207682196</v>
          </cell>
        </row>
        <row r="1072">
          <cell r="A1072" t="str">
            <v>270....</v>
          </cell>
          <cell r="N1072" t="str">
            <v>......</v>
          </cell>
          <cell r="O1072" t="str">
            <v>....</v>
          </cell>
          <cell r="U1072">
            <v>207682196</v>
          </cell>
        </row>
        <row r="1073">
          <cell r="A1073" t="str">
            <v>271....</v>
          </cell>
          <cell r="N1073" t="str">
            <v>......</v>
          </cell>
          <cell r="O1073" t="str">
            <v>....</v>
          </cell>
          <cell r="U1073">
            <v>207682196</v>
          </cell>
        </row>
        <row r="1074">
          <cell r="A1074" t="str">
            <v>272....</v>
          </cell>
          <cell r="N1074" t="str">
            <v>......</v>
          </cell>
          <cell r="O1074" t="str">
            <v>....</v>
          </cell>
          <cell r="U1074">
            <v>207682196</v>
          </cell>
        </row>
        <row r="1075">
          <cell r="A1075" t="str">
            <v>273....</v>
          </cell>
          <cell r="N1075" t="str">
            <v>......</v>
          </cell>
          <cell r="O1075" t="str">
            <v>....</v>
          </cell>
          <cell r="U1075">
            <v>207682196</v>
          </cell>
        </row>
        <row r="1076">
          <cell r="A1076" t="str">
            <v>274....</v>
          </cell>
          <cell r="N1076" t="str">
            <v>......</v>
          </cell>
          <cell r="O1076" t="str">
            <v>....</v>
          </cell>
          <cell r="U1076">
            <v>207682196</v>
          </cell>
        </row>
        <row r="1077">
          <cell r="A1077" t="str">
            <v>275....</v>
          </cell>
          <cell r="N1077" t="str">
            <v>......</v>
          </cell>
          <cell r="O1077" t="str">
            <v>....</v>
          </cell>
          <cell r="U1077">
            <v>207682196</v>
          </cell>
        </row>
        <row r="1078">
          <cell r="A1078" t="str">
            <v>276....</v>
          </cell>
          <cell r="N1078" t="str">
            <v>......</v>
          </cell>
          <cell r="O1078" t="str">
            <v>....</v>
          </cell>
          <cell r="U1078">
            <v>207682196</v>
          </cell>
        </row>
        <row r="1079">
          <cell r="A1079" t="str">
            <v>277....</v>
          </cell>
          <cell r="N1079" t="str">
            <v>......</v>
          </cell>
          <cell r="O1079" t="str">
            <v>....</v>
          </cell>
          <cell r="U1079">
            <v>207682196</v>
          </cell>
        </row>
        <row r="1080">
          <cell r="A1080" t="str">
            <v>278....</v>
          </cell>
          <cell r="N1080" t="str">
            <v>......</v>
          </cell>
          <cell r="O1080" t="str">
            <v>....</v>
          </cell>
          <cell r="U1080">
            <v>207682196</v>
          </cell>
        </row>
        <row r="1081">
          <cell r="A1081" t="str">
            <v>279....</v>
          </cell>
          <cell r="N1081" t="str">
            <v>......</v>
          </cell>
          <cell r="O1081" t="str">
            <v>....</v>
          </cell>
          <cell r="U1081">
            <v>207682196</v>
          </cell>
        </row>
        <row r="1082">
          <cell r="A1082" t="str">
            <v>280....</v>
          </cell>
          <cell r="N1082" t="str">
            <v>......</v>
          </cell>
          <cell r="O1082" t="str">
            <v>....</v>
          </cell>
          <cell r="U1082">
            <v>207682196</v>
          </cell>
        </row>
        <row r="1083">
          <cell r="A1083" t="str">
            <v>281....</v>
          </cell>
          <cell r="N1083" t="str">
            <v>......</v>
          </cell>
          <cell r="O1083" t="str">
            <v>....</v>
          </cell>
          <cell r="U1083">
            <v>207682196</v>
          </cell>
        </row>
        <row r="1084">
          <cell r="A1084" t="str">
            <v>282....</v>
          </cell>
          <cell r="N1084" t="str">
            <v>......</v>
          </cell>
          <cell r="O1084" t="str">
            <v>....</v>
          </cell>
          <cell r="U1084">
            <v>207682196</v>
          </cell>
        </row>
        <row r="1085">
          <cell r="A1085" t="str">
            <v>283....</v>
          </cell>
          <cell r="N1085" t="str">
            <v>......</v>
          </cell>
          <cell r="O1085" t="str">
            <v>....</v>
          </cell>
          <cell r="U1085">
            <v>207682196</v>
          </cell>
        </row>
        <row r="1086">
          <cell r="A1086" t="str">
            <v>284....</v>
          </cell>
          <cell r="N1086" t="str">
            <v>......</v>
          </cell>
          <cell r="O1086" t="str">
            <v>....</v>
          </cell>
          <cell r="U1086">
            <v>207682196</v>
          </cell>
        </row>
        <row r="1087">
          <cell r="A1087" t="str">
            <v>285....</v>
          </cell>
          <cell r="N1087" t="str">
            <v>......</v>
          </cell>
          <cell r="O1087" t="str">
            <v>....</v>
          </cell>
          <cell r="U1087">
            <v>207682196</v>
          </cell>
        </row>
        <row r="1088">
          <cell r="A1088" t="str">
            <v>286....</v>
          </cell>
          <cell r="N1088" t="str">
            <v>......</v>
          </cell>
          <cell r="O1088" t="str">
            <v>....</v>
          </cell>
          <cell r="U1088">
            <v>207682196</v>
          </cell>
        </row>
        <row r="1089">
          <cell r="A1089" t="str">
            <v>287....</v>
          </cell>
          <cell r="N1089" t="str">
            <v>......</v>
          </cell>
          <cell r="O1089" t="str">
            <v>....</v>
          </cell>
          <cell r="U1089">
            <v>207682196</v>
          </cell>
        </row>
        <row r="1090">
          <cell r="A1090" t="str">
            <v>288....</v>
          </cell>
          <cell r="N1090" t="str">
            <v>......</v>
          </cell>
          <cell r="O1090" t="str">
            <v>....</v>
          </cell>
          <cell r="U1090">
            <v>207682196</v>
          </cell>
        </row>
        <row r="1091">
          <cell r="A1091" t="str">
            <v>289....</v>
          </cell>
          <cell r="N1091" t="str">
            <v>......</v>
          </cell>
          <cell r="O1091" t="str">
            <v>....</v>
          </cell>
          <cell r="U1091">
            <v>207682196</v>
          </cell>
        </row>
        <row r="1092">
          <cell r="A1092" t="str">
            <v>290....</v>
          </cell>
          <cell r="N1092" t="str">
            <v>......</v>
          </cell>
          <cell r="O1092" t="str">
            <v>....</v>
          </cell>
          <cell r="U1092">
            <v>207682196</v>
          </cell>
        </row>
        <row r="1093">
          <cell r="A1093" t="str">
            <v>291....</v>
          </cell>
          <cell r="N1093" t="str">
            <v>......</v>
          </cell>
          <cell r="O1093" t="str">
            <v>....</v>
          </cell>
          <cell r="U1093">
            <v>207682196</v>
          </cell>
        </row>
        <row r="1094">
          <cell r="A1094" t="str">
            <v>292....</v>
          </cell>
          <cell r="N1094" t="str">
            <v>......</v>
          </cell>
          <cell r="O1094" t="str">
            <v>....</v>
          </cell>
          <cell r="U1094">
            <v>207682196</v>
          </cell>
        </row>
        <row r="1095">
          <cell r="A1095" t="str">
            <v>293....</v>
          </cell>
          <cell r="N1095" t="str">
            <v>......</v>
          </cell>
          <cell r="O1095" t="str">
            <v>....</v>
          </cell>
          <cell r="U1095">
            <v>207682196</v>
          </cell>
        </row>
        <row r="1096">
          <cell r="A1096" t="str">
            <v>294....</v>
          </cell>
          <cell r="N1096" t="str">
            <v>......</v>
          </cell>
          <cell r="O1096" t="str">
            <v>....</v>
          </cell>
          <cell r="U1096">
            <v>207682196</v>
          </cell>
        </row>
        <row r="1097">
          <cell r="A1097" t="str">
            <v>295....</v>
          </cell>
          <cell r="N1097" t="str">
            <v>......</v>
          </cell>
          <cell r="O1097" t="str">
            <v>....</v>
          </cell>
          <cell r="U1097">
            <v>207682196</v>
          </cell>
        </row>
        <row r="1098">
          <cell r="A1098" t="str">
            <v>296....</v>
          </cell>
          <cell r="N1098" t="str">
            <v>......</v>
          </cell>
          <cell r="O1098" t="str">
            <v>....</v>
          </cell>
          <cell r="U1098">
            <v>207682196</v>
          </cell>
        </row>
        <row r="1099">
          <cell r="A1099" t="str">
            <v>297....</v>
          </cell>
          <cell r="N1099" t="str">
            <v>......</v>
          </cell>
          <cell r="O1099" t="str">
            <v>....</v>
          </cell>
          <cell r="U1099">
            <v>207682196</v>
          </cell>
        </row>
        <row r="1100">
          <cell r="A1100" t="str">
            <v>298....</v>
          </cell>
          <cell r="N1100" t="str">
            <v>......</v>
          </cell>
          <cell r="O1100" t="str">
            <v>....</v>
          </cell>
          <cell r="U1100">
            <v>207682196</v>
          </cell>
        </row>
        <row r="1101">
          <cell r="A1101" t="str">
            <v>299....</v>
          </cell>
          <cell r="N1101" t="str">
            <v>......</v>
          </cell>
          <cell r="O1101" t="str">
            <v>....</v>
          </cell>
          <cell r="U1101">
            <v>207682196</v>
          </cell>
        </row>
        <row r="1102">
          <cell r="A1102" t="str">
            <v>300....</v>
          </cell>
          <cell r="N1102" t="str">
            <v>......</v>
          </cell>
          <cell r="O1102" t="str">
            <v>....</v>
          </cell>
          <cell r="U1102">
            <v>207682196</v>
          </cell>
        </row>
        <row r="1103">
          <cell r="A1103" t="str">
            <v>301....</v>
          </cell>
          <cell r="N1103" t="str">
            <v>......</v>
          </cell>
          <cell r="O1103" t="str">
            <v>....</v>
          </cell>
          <cell r="U1103">
            <v>207682196</v>
          </cell>
        </row>
        <row r="1104">
          <cell r="A1104" t="str">
            <v>302....</v>
          </cell>
          <cell r="N1104" t="str">
            <v>......</v>
          </cell>
          <cell r="O1104" t="str">
            <v>....</v>
          </cell>
          <cell r="U1104">
            <v>207682196</v>
          </cell>
        </row>
        <row r="1105">
          <cell r="A1105" t="str">
            <v>303....</v>
          </cell>
          <cell r="N1105" t="str">
            <v>......</v>
          </cell>
          <cell r="O1105" t="str">
            <v>....</v>
          </cell>
          <cell r="U1105">
            <v>207682196</v>
          </cell>
        </row>
        <row r="1106">
          <cell r="A1106" t="str">
            <v>304....</v>
          </cell>
          <cell r="N1106" t="str">
            <v>......</v>
          </cell>
          <cell r="O1106" t="str">
            <v>....</v>
          </cell>
          <cell r="U1106">
            <v>207682196</v>
          </cell>
        </row>
        <row r="1107">
          <cell r="A1107" t="str">
            <v>305....</v>
          </cell>
          <cell r="N1107" t="str">
            <v>......</v>
          </cell>
          <cell r="O1107" t="str">
            <v>....</v>
          </cell>
          <cell r="U1107">
            <v>207682196</v>
          </cell>
        </row>
        <row r="1108">
          <cell r="A1108" t="str">
            <v>306....</v>
          </cell>
          <cell r="N1108" t="str">
            <v>......</v>
          </cell>
          <cell r="O1108" t="str">
            <v>....</v>
          </cell>
          <cell r="U1108">
            <v>207682196</v>
          </cell>
        </row>
        <row r="1109">
          <cell r="A1109" t="str">
            <v>307....</v>
          </cell>
          <cell r="N1109" t="str">
            <v>......</v>
          </cell>
          <cell r="O1109" t="str">
            <v>....</v>
          </cell>
          <cell r="U1109">
            <v>207682196</v>
          </cell>
        </row>
        <row r="1110">
          <cell r="A1110" t="str">
            <v>308....</v>
          </cell>
          <cell r="N1110" t="str">
            <v>......</v>
          </cell>
          <cell r="O1110" t="str">
            <v>....</v>
          </cell>
          <cell r="U1110">
            <v>207682196</v>
          </cell>
        </row>
        <row r="1111">
          <cell r="A1111" t="str">
            <v>309....</v>
          </cell>
          <cell r="N1111" t="str">
            <v>......</v>
          </cell>
          <cell r="O1111" t="str">
            <v>....</v>
          </cell>
          <cell r="U1111">
            <v>207682196</v>
          </cell>
        </row>
        <row r="1112">
          <cell r="A1112" t="str">
            <v>310....</v>
          </cell>
          <cell r="N1112" t="str">
            <v>......</v>
          </cell>
          <cell r="O1112" t="str">
            <v>....</v>
          </cell>
          <cell r="U1112">
            <v>207682196</v>
          </cell>
        </row>
        <row r="1113">
          <cell r="A1113" t="str">
            <v>311....</v>
          </cell>
          <cell r="N1113" t="str">
            <v>......</v>
          </cell>
          <cell r="O1113" t="str">
            <v>....</v>
          </cell>
          <cell r="U1113">
            <v>207682196</v>
          </cell>
        </row>
        <row r="1114">
          <cell r="A1114" t="str">
            <v>312....</v>
          </cell>
          <cell r="N1114" t="str">
            <v>......</v>
          </cell>
          <cell r="O1114" t="str">
            <v>....</v>
          </cell>
          <cell r="U1114">
            <v>207682196</v>
          </cell>
        </row>
        <row r="1115">
          <cell r="A1115" t="str">
            <v>313....</v>
          </cell>
          <cell r="N1115" t="str">
            <v>......</v>
          </cell>
          <cell r="O1115" t="str">
            <v>....</v>
          </cell>
          <cell r="U1115">
            <v>207682196</v>
          </cell>
        </row>
        <row r="1116">
          <cell r="A1116" t="str">
            <v>314....</v>
          </cell>
          <cell r="N1116" t="str">
            <v>......</v>
          </cell>
          <cell r="O1116" t="str">
            <v>....</v>
          </cell>
          <cell r="U1116">
            <v>207682196</v>
          </cell>
        </row>
        <row r="1117">
          <cell r="A1117" t="str">
            <v>315....</v>
          </cell>
          <cell r="N1117" t="str">
            <v>......</v>
          </cell>
          <cell r="O1117" t="str">
            <v>....</v>
          </cell>
          <cell r="U1117">
            <v>207682196</v>
          </cell>
        </row>
        <row r="1118">
          <cell r="A1118" t="str">
            <v>316....</v>
          </cell>
          <cell r="N1118" t="str">
            <v>......</v>
          </cell>
          <cell r="O1118" t="str">
            <v>....</v>
          </cell>
          <cell r="U1118">
            <v>207682196</v>
          </cell>
        </row>
        <row r="1119">
          <cell r="A1119" t="str">
            <v>317....</v>
          </cell>
          <cell r="N1119" t="str">
            <v>......</v>
          </cell>
          <cell r="O1119" t="str">
            <v>....</v>
          </cell>
          <cell r="U1119">
            <v>207682196</v>
          </cell>
        </row>
        <row r="1120">
          <cell r="A1120" t="str">
            <v>318....</v>
          </cell>
          <cell r="N1120" t="str">
            <v>......</v>
          </cell>
          <cell r="O1120" t="str">
            <v>....</v>
          </cell>
          <cell r="U1120">
            <v>207682196</v>
          </cell>
        </row>
        <row r="1121">
          <cell r="A1121" t="str">
            <v>319....</v>
          </cell>
          <cell r="N1121" t="str">
            <v>......</v>
          </cell>
          <cell r="O1121" t="str">
            <v>....</v>
          </cell>
          <cell r="U1121">
            <v>207682196</v>
          </cell>
        </row>
        <row r="1122">
          <cell r="A1122" t="str">
            <v>320....</v>
          </cell>
          <cell r="N1122" t="str">
            <v>......</v>
          </cell>
          <cell r="O1122" t="str">
            <v>....</v>
          </cell>
          <cell r="U1122">
            <v>207682196</v>
          </cell>
        </row>
        <row r="1123">
          <cell r="A1123" t="str">
            <v>321....</v>
          </cell>
          <cell r="N1123" t="str">
            <v>......</v>
          </cell>
          <cell r="O1123" t="str">
            <v>....</v>
          </cell>
          <cell r="U1123">
            <v>207682196</v>
          </cell>
        </row>
        <row r="1124">
          <cell r="A1124" t="str">
            <v>322....</v>
          </cell>
          <cell r="N1124" t="str">
            <v>......</v>
          </cell>
          <cell r="O1124" t="str">
            <v>....</v>
          </cell>
          <cell r="U1124">
            <v>207682196</v>
          </cell>
        </row>
        <row r="1125">
          <cell r="A1125" t="str">
            <v>323....</v>
          </cell>
          <cell r="N1125" t="str">
            <v>......</v>
          </cell>
          <cell r="O1125" t="str">
            <v>....</v>
          </cell>
          <cell r="U1125">
            <v>207682196</v>
          </cell>
        </row>
        <row r="1126">
          <cell r="A1126" t="str">
            <v>324....</v>
          </cell>
          <cell r="N1126" t="str">
            <v>......</v>
          </cell>
          <cell r="O1126" t="str">
            <v>....</v>
          </cell>
          <cell r="U1126">
            <v>207682196</v>
          </cell>
        </row>
        <row r="1127">
          <cell r="A1127" t="str">
            <v>325....</v>
          </cell>
          <cell r="N1127" t="str">
            <v>......</v>
          </cell>
          <cell r="O1127" t="str">
            <v>....</v>
          </cell>
          <cell r="U1127">
            <v>207682196</v>
          </cell>
        </row>
        <row r="1128">
          <cell r="A1128" t="str">
            <v>326....</v>
          </cell>
          <cell r="N1128" t="str">
            <v>......</v>
          </cell>
          <cell r="O1128" t="str">
            <v>....</v>
          </cell>
          <cell r="U1128">
            <v>207682196</v>
          </cell>
        </row>
        <row r="1129">
          <cell r="A1129" t="str">
            <v>327....</v>
          </cell>
          <cell r="N1129" t="str">
            <v>......</v>
          </cell>
          <cell r="O1129" t="str">
            <v>....</v>
          </cell>
          <cell r="U1129">
            <v>207682196</v>
          </cell>
        </row>
        <row r="1130">
          <cell r="A1130" t="str">
            <v>328....</v>
          </cell>
          <cell r="N1130" t="str">
            <v>......</v>
          </cell>
          <cell r="O1130" t="str">
            <v>....</v>
          </cell>
          <cell r="U1130">
            <v>207682196</v>
          </cell>
        </row>
        <row r="1131">
          <cell r="A1131" t="str">
            <v>329....</v>
          </cell>
          <cell r="N1131" t="str">
            <v>......</v>
          </cell>
          <cell r="O1131" t="str">
            <v>....</v>
          </cell>
          <cell r="U1131">
            <v>207682196</v>
          </cell>
        </row>
        <row r="1132">
          <cell r="A1132" t="str">
            <v>330....</v>
          </cell>
          <cell r="N1132" t="str">
            <v>......</v>
          </cell>
          <cell r="O1132" t="str">
            <v>....</v>
          </cell>
          <cell r="U1132">
            <v>207682196</v>
          </cell>
        </row>
        <row r="1133">
          <cell r="A1133" t="str">
            <v>331....</v>
          </cell>
          <cell r="N1133" t="str">
            <v>......</v>
          </cell>
          <cell r="O1133" t="str">
            <v>....</v>
          </cell>
          <cell r="U1133">
            <v>207682196</v>
          </cell>
        </row>
        <row r="1134">
          <cell r="A1134" t="str">
            <v>332....</v>
          </cell>
          <cell r="N1134" t="str">
            <v>......</v>
          </cell>
          <cell r="O1134" t="str">
            <v>....</v>
          </cell>
          <cell r="U1134">
            <v>207682196</v>
          </cell>
        </row>
        <row r="1135">
          <cell r="A1135" t="str">
            <v>333....</v>
          </cell>
          <cell r="N1135" t="str">
            <v>......</v>
          </cell>
          <cell r="O1135" t="str">
            <v>....</v>
          </cell>
          <cell r="U1135">
            <v>207682196</v>
          </cell>
        </row>
        <row r="1136">
          <cell r="A1136" t="str">
            <v>334....</v>
          </cell>
          <cell r="N1136" t="str">
            <v>......</v>
          </cell>
          <cell r="O1136" t="str">
            <v>....</v>
          </cell>
          <cell r="U1136">
            <v>207682196</v>
          </cell>
        </row>
        <row r="1137">
          <cell r="A1137" t="str">
            <v>335....</v>
          </cell>
          <cell r="N1137" t="str">
            <v>......</v>
          </cell>
          <cell r="O1137" t="str">
            <v>....</v>
          </cell>
          <cell r="U1137">
            <v>207682196</v>
          </cell>
        </row>
        <row r="1138">
          <cell r="A1138" t="str">
            <v>336....</v>
          </cell>
          <cell r="N1138" t="str">
            <v>......</v>
          </cell>
          <cell r="O1138" t="str">
            <v>....</v>
          </cell>
          <cell r="U1138">
            <v>207682196</v>
          </cell>
        </row>
        <row r="1139">
          <cell r="A1139" t="str">
            <v>337....</v>
          </cell>
          <cell r="N1139" t="str">
            <v>......</v>
          </cell>
          <cell r="O1139" t="str">
            <v>....</v>
          </cell>
          <cell r="U1139">
            <v>207682196</v>
          </cell>
        </row>
        <row r="1140">
          <cell r="A1140" t="str">
            <v>338....</v>
          </cell>
          <cell r="N1140" t="str">
            <v>......</v>
          </cell>
          <cell r="O1140" t="str">
            <v>....</v>
          </cell>
          <cell r="U1140">
            <v>207682196</v>
          </cell>
        </row>
        <row r="1141">
          <cell r="A1141" t="str">
            <v>339....</v>
          </cell>
          <cell r="N1141" t="str">
            <v>......</v>
          </cell>
          <cell r="O1141" t="str">
            <v>....</v>
          </cell>
          <cell r="U1141">
            <v>207682196</v>
          </cell>
        </row>
        <row r="1142">
          <cell r="A1142" t="str">
            <v>340....</v>
          </cell>
          <cell r="N1142" t="str">
            <v>......</v>
          </cell>
          <cell r="O1142" t="str">
            <v>....</v>
          </cell>
          <cell r="U1142">
            <v>207682196</v>
          </cell>
        </row>
        <row r="1143">
          <cell r="A1143" t="str">
            <v>341....</v>
          </cell>
          <cell r="N1143" t="str">
            <v>......</v>
          </cell>
          <cell r="O1143" t="str">
            <v>....</v>
          </cell>
          <cell r="U1143">
            <v>207682196</v>
          </cell>
        </row>
        <row r="1144">
          <cell r="A1144" t="str">
            <v>342....</v>
          </cell>
          <cell r="N1144" t="str">
            <v>......</v>
          </cell>
          <cell r="O1144" t="str">
            <v>....</v>
          </cell>
          <cell r="U1144">
            <v>207682196</v>
          </cell>
        </row>
        <row r="1145">
          <cell r="A1145" t="str">
            <v>343....</v>
          </cell>
          <cell r="N1145" t="str">
            <v>......</v>
          </cell>
          <cell r="O1145" t="str">
            <v>....</v>
          </cell>
          <cell r="U1145">
            <v>207682196</v>
          </cell>
        </row>
        <row r="1146">
          <cell r="A1146" t="str">
            <v>344....</v>
          </cell>
          <cell r="N1146" t="str">
            <v>......</v>
          </cell>
          <cell r="O1146" t="str">
            <v>....</v>
          </cell>
          <cell r="U1146">
            <v>207682196</v>
          </cell>
        </row>
        <row r="1147">
          <cell r="A1147" t="str">
            <v>345....</v>
          </cell>
          <cell r="N1147" t="str">
            <v>......</v>
          </cell>
          <cell r="O1147" t="str">
            <v>....</v>
          </cell>
          <cell r="U1147">
            <v>207682196</v>
          </cell>
        </row>
        <row r="1148">
          <cell r="A1148" t="str">
            <v>346....</v>
          </cell>
          <cell r="N1148" t="str">
            <v>......</v>
          </cell>
          <cell r="O1148" t="str">
            <v>....</v>
          </cell>
          <cell r="U1148">
            <v>207682196</v>
          </cell>
        </row>
        <row r="1149">
          <cell r="A1149" t="str">
            <v>347....</v>
          </cell>
          <cell r="N1149" t="str">
            <v>......</v>
          </cell>
          <cell r="O1149" t="str">
            <v>....</v>
          </cell>
          <cell r="U1149">
            <v>207682196</v>
          </cell>
        </row>
        <row r="1150">
          <cell r="A1150" t="str">
            <v>348....</v>
          </cell>
          <cell r="N1150" t="str">
            <v>......</v>
          </cell>
          <cell r="O1150" t="str">
            <v>....</v>
          </cell>
          <cell r="U1150">
            <v>207682196</v>
          </cell>
        </row>
        <row r="1151">
          <cell r="A1151" t="str">
            <v>349....</v>
          </cell>
          <cell r="N1151" t="str">
            <v>......</v>
          </cell>
          <cell r="O1151" t="str">
            <v>....</v>
          </cell>
          <cell r="U1151">
            <v>207682196</v>
          </cell>
        </row>
        <row r="1152">
          <cell r="A1152" t="str">
            <v>350....</v>
          </cell>
          <cell r="N1152" t="str">
            <v>......</v>
          </cell>
          <cell r="O1152" t="str">
            <v>....</v>
          </cell>
          <cell r="U1152">
            <v>207682196</v>
          </cell>
        </row>
        <row r="1153">
          <cell r="A1153" t="str">
            <v>351....</v>
          </cell>
          <cell r="N1153" t="str">
            <v>......</v>
          </cell>
          <cell r="O1153" t="str">
            <v>....</v>
          </cell>
          <cell r="U1153">
            <v>207682196</v>
          </cell>
        </row>
        <row r="1154">
          <cell r="A1154" t="str">
            <v>352....</v>
          </cell>
          <cell r="N1154" t="str">
            <v>......</v>
          </cell>
          <cell r="O1154" t="str">
            <v>....</v>
          </cell>
          <cell r="U1154">
            <v>207682196</v>
          </cell>
        </row>
        <row r="1155">
          <cell r="A1155" t="str">
            <v>353....</v>
          </cell>
          <cell r="N1155" t="str">
            <v>......</v>
          </cell>
          <cell r="O1155" t="str">
            <v>....</v>
          </cell>
          <cell r="U1155">
            <v>207682196</v>
          </cell>
        </row>
        <row r="1156">
          <cell r="A1156" t="str">
            <v>354....</v>
          </cell>
          <cell r="N1156" t="str">
            <v>......</v>
          </cell>
          <cell r="O1156" t="str">
            <v>....</v>
          </cell>
          <cell r="U1156">
            <v>207682196</v>
          </cell>
        </row>
        <row r="1157">
          <cell r="A1157" t="str">
            <v>355....</v>
          </cell>
          <cell r="N1157" t="str">
            <v>......</v>
          </cell>
          <cell r="O1157" t="str">
            <v>....</v>
          </cell>
          <cell r="U1157">
            <v>207682196</v>
          </cell>
        </row>
        <row r="1158">
          <cell r="A1158" t="str">
            <v>356....</v>
          </cell>
          <cell r="N1158" t="str">
            <v>......</v>
          </cell>
          <cell r="O1158" t="str">
            <v>....</v>
          </cell>
          <cell r="U1158">
            <v>207682196</v>
          </cell>
        </row>
        <row r="1159">
          <cell r="A1159" t="str">
            <v>357....</v>
          </cell>
          <cell r="N1159" t="str">
            <v>......</v>
          </cell>
          <cell r="O1159" t="str">
            <v>....</v>
          </cell>
          <cell r="U1159">
            <v>207682196</v>
          </cell>
        </row>
        <row r="1160">
          <cell r="A1160" t="str">
            <v>358....</v>
          </cell>
          <cell r="N1160" t="str">
            <v>......</v>
          </cell>
          <cell r="O1160" t="str">
            <v>....</v>
          </cell>
          <cell r="U1160">
            <v>207682196</v>
          </cell>
        </row>
        <row r="1161">
          <cell r="A1161" t="str">
            <v>359....</v>
          </cell>
          <cell r="N1161" t="str">
            <v>......</v>
          </cell>
          <cell r="O1161" t="str">
            <v>....</v>
          </cell>
          <cell r="U1161">
            <v>207682196</v>
          </cell>
        </row>
        <row r="1162">
          <cell r="A1162" t="str">
            <v>360....</v>
          </cell>
          <cell r="N1162" t="str">
            <v>......</v>
          </cell>
          <cell r="O1162" t="str">
            <v>....</v>
          </cell>
          <cell r="U1162">
            <v>207682196</v>
          </cell>
        </row>
        <row r="1163">
          <cell r="A1163" t="str">
            <v>361....</v>
          </cell>
          <cell r="N1163" t="str">
            <v>......</v>
          </cell>
          <cell r="O1163" t="str">
            <v>....</v>
          </cell>
          <cell r="U1163">
            <v>207682196</v>
          </cell>
        </row>
        <row r="1164">
          <cell r="A1164" t="str">
            <v>362....</v>
          </cell>
          <cell r="N1164" t="str">
            <v>......</v>
          </cell>
          <cell r="O1164" t="str">
            <v>....</v>
          </cell>
          <cell r="U1164">
            <v>207682196</v>
          </cell>
        </row>
        <row r="1165">
          <cell r="A1165" t="str">
            <v>363....</v>
          </cell>
          <cell r="N1165" t="str">
            <v>......</v>
          </cell>
          <cell r="O1165" t="str">
            <v>....</v>
          </cell>
          <cell r="U1165">
            <v>207682196</v>
          </cell>
        </row>
        <row r="1166">
          <cell r="A1166" t="str">
            <v>364....</v>
          </cell>
          <cell r="N1166" t="str">
            <v>......</v>
          </cell>
          <cell r="O1166" t="str">
            <v>....</v>
          </cell>
          <cell r="U1166">
            <v>207682196</v>
          </cell>
        </row>
        <row r="1167">
          <cell r="A1167" t="str">
            <v>365....</v>
          </cell>
          <cell r="N1167" t="str">
            <v>......</v>
          </cell>
          <cell r="O1167" t="str">
            <v>....</v>
          </cell>
          <cell r="U1167">
            <v>207682196</v>
          </cell>
        </row>
        <row r="1168">
          <cell r="A1168" t="str">
            <v>366....</v>
          </cell>
          <cell r="N1168" t="str">
            <v>......</v>
          </cell>
          <cell r="O1168" t="str">
            <v>....</v>
          </cell>
          <cell r="U1168">
            <v>207682196</v>
          </cell>
        </row>
        <row r="1169">
          <cell r="A1169" t="str">
            <v>367....</v>
          </cell>
          <cell r="N1169" t="str">
            <v>......</v>
          </cell>
          <cell r="O1169" t="str">
            <v>....</v>
          </cell>
          <cell r="U1169">
            <v>207682196</v>
          </cell>
        </row>
        <row r="1170">
          <cell r="A1170" t="str">
            <v>368....</v>
          </cell>
          <cell r="N1170" t="str">
            <v>......</v>
          </cell>
          <cell r="O1170" t="str">
            <v>....</v>
          </cell>
          <cell r="U1170">
            <v>207682196</v>
          </cell>
        </row>
        <row r="1171">
          <cell r="A1171" t="str">
            <v>369....</v>
          </cell>
          <cell r="N1171" t="str">
            <v>......</v>
          </cell>
          <cell r="O1171" t="str">
            <v>....</v>
          </cell>
          <cell r="U1171">
            <v>207682196</v>
          </cell>
        </row>
        <row r="1172">
          <cell r="A1172" t="str">
            <v>370....</v>
          </cell>
          <cell r="N1172" t="str">
            <v>......</v>
          </cell>
          <cell r="O1172" t="str">
            <v>....</v>
          </cell>
          <cell r="U1172">
            <v>207682196</v>
          </cell>
        </row>
        <row r="1173">
          <cell r="A1173" t="str">
            <v>371....</v>
          </cell>
          <cell r="N1173" t="str">
            <v>......</v>
          </cell>
          <cell r="O1173" t="str">
            <v>....</v>
          </cell>
          <cell r="U1173">
            <v>207682196</v>
          </cell>
        </row>
        <row r="1174">
          <cell r="A1174" t="str">
            <v>372....</v>
          </cell>
          <cell r="N1174" t="str">
            <v>......</v>
          </cell>
          <cell r="O1174" t="str">
            <v>....</v>
          </cell>
          <cell r="U1174">
            <v>207682196</v>
          </cell>
        </row>
        <row r="1175">
          <cell r="A1175" t="str">
            <v>373....</v>
          </cell>
          <cell r="N1175" t="str">
            <v>......</v>
          </cell>
          <cell r="O1175" t="str">
            <v>....</v>
          </cell>
          <cell r="U1175">
            <v>207682196</v>
          </cell>
        </row>
        <row r="1176">
          <cell r="A1176" t="str">
            <v>374....</v>
          </cell>
          <cell r="N1176" t="str">
            <v>......</v>
          </cell>
          <cell r="O1176" t="str">
            <v>....</v>
          </cell>
          <cell r="U1176">
            <v>207682196</v>
          </cell>
        </row>
        <row r="1177">
          <cell r="A1177" t="str">
            <v>375....</v>
          </cell>
          <cell r="N1177" t="str">
            <v>......</v>
          </cell>
          <cell r="O1177" t="str">
            <v>....</v>
          </cell>
          <cell r="U1177">
            <v>207682196</v>
          </cell>
        </row>
        <row r="1178">
          <cell r="A1178" t="str">
            <v>376....</v>
          </cell>
          <cell r="N1178" t="str">
            <v>......</v>
          </cell>
          <cell r="O1178" t="str">
            <v>....</v>
          </cell>
          <cell r="U1178">
            <v>207682196</v>
          </cell>
        </row>
        <row r="1179">
          <cell r="A1179" t="str">
            <v>377....</v>
          </cell>
          <cell r="N1179" t="str">
            <v>......</v>
          </cell>
          <cell r="O1179" t="str">
            <v>....</v>
          </cell>
          <cell r="U1179">
            <v>207682196</v>
          </cell>
        </row>
        <row r="1180">
          <cell r="A1180" t="str">
            <v>378....</v>
          </cell>
          <cell r="N1180" t="str">
            <v>......</v>
          </cell>
          <cell r="O1180" t="str">
            <v>....</v>
          </cell>
          <cell r="U1180">
            <v>207682196</v>
          </cell>
        </row>
        <row r="1181">
          <cell r="A1181" t="str">
            <v>379....</v>
          </cell>
          <cell r="N1181" t="str">
            <v>......</v>
          </cell>
          <cell r="O1181" t="str">
            <v>....</v>
          </cell>
          <cell r="U1181">
            <v>207682196</v>
          </cell>
        </row>
        <row r="1182">
          <cell r="A1182" t="str">
            <v>380....</v>
          </cell>
          <cell r="N1182" t="str">
            <v>......</v>
          </cell>
          <cell r="O1182" t="str">
            <v>....</v>
          </cell>
          <cell r="U1182">
            <v>207682196</v>
          </cell>
        </row>
        <row r="1183">
          <cell r="A1183" t="str">
            <v>381....</v>
          </cell>
          <cell r="N1183" t="str">
            <v>......</v>
          </cell>
          <cell r="O1183" t="str">
            <v>....</v>
          </cell>
          <cell r="U1183">
            <v>207682196</v>
          </cell>
        </row>
        <row r="1184">
          <cell r="A1184" t="str">
            <v>382....</v>
          </cell>
          <cell r="N1184" t="str">
            <v>......</v>
          </cell>
          <cell r="O1184" t="str">
            <v>....</v>
          </cell>
          <cell r="U1184">
            <v>207682196</v>
          </cell>
        </row>
        <row r="1185">
          <cell r="A1185" t="str">
            <v>383....</v>
          </cell>
          <cell r="N1185" t="str">
            <v>......</v>
          </cell>
          <cell r="O1185" t="str">
            <v>....</v>
          </cell>
          <cell r="U1185">
            <v>207682196</v>
          </cell>
        </row>
        <row r="1186">
          <cell r="A1186" t="str">
            <v>384....</v>
          </cell>
          <cell r="N1186" t="str">
            <v>......</v>
          </cell>
          <cell r="O1186" t="str">
            <v>....</v>
          </cell>
          <cell r="U1186">
            <v>207682196</v>
          </cell>
        </row>
        <row r="1187">
          <cell r="A1187" t="str">
            <v>385....</v>
          </cell>
          <cell r="N1187" t="str">
            <v>......</v>
          </cell>
          <cell r="O1187" t="str">
            <v>....</v>
          </cell>
          <cell r="U1187">
            <v>207682196</v>
          </cell>
        </row>
        <row r="1188">
          <cell r="A1188" t="str">
            <v>386....</v>
          </cell>
          <cell r="N1188" t="str">
            <v>......</v>
          </cell>
          <cell r="O1188" t="str">
            <v>....</v>
          </cell>
          <cell r="U1188">
            <v>207682196</v>
          </cell>
        </row>
        <row r="1189">
          <cell r="A1189" t="str">
            <v>387....</v>
          </cell>
          <cell r="N1189" t="str">
            <v>......</v>
          </cell>
          <cell r="O1189" t="str">
            <v>....</v>
          </cell>
          <cell r="U1189">
            <v>207682196</v>
          </cell>
        </row>
        <row r="1190">
          <cell r="A1190" t="str">
            <v>388....</v>
          </cell>
          <cell r="N1190" t="str">
            <v>......</v>
          </cell>
          <cell r="O1190" t="str">
            <v>....</v>
          </cell>
          <cell r="U1190">
            <v>207682196</v>
          </cell>
        </row>
        <row r="1191">
          <cell r="A1191" t="str">
            <v>389....</v>
          </cell>
          <cell r="N1191" t="str">
            <v>......</v>
          </cell>
          <cell r="O1191" t="str">
            <v>....</v>
          </cell>
          <cell r="U1191">
            <v>207682196</v>
          </cell>
        </row>
        <row r="1192">
          <cell r="A1192" t="str">
            <v>390....</v>
          </cell>
          <cell r="N1192" t="str">
            <v>......</v>
          </cell>
          <cell r="O1192" t="str">
            <v>....</v>
          </cell>
          <cell r="U1192">
            <v>207682196</v>
          </cell>
        </row>
        <row r="1193">
          <cell r="A1193" t="str">
            <v>391....</v>
          </cell>
          <cell r="N1193" t="str">
            <v>......</v>
          </cell>
          <cell r="O1193" t="str">
            <v>....</v>
          </cell>
          <cell r="U1193">
            <v>207682196</v>
          </cell>
        </row>
        <row r="1194">
          <cell r="A1194" t="str">
            <v>392....</v>
          </cell>
          <cell r="N1194" t="str">
            <v>......</v>
          </cell>
          <cell r="O1194" t="str">
            <v>....</v>
          </cell>
          <cell r="U1194">
            <v>207682196</v>
          </cell>
        </row>
        <row r="1195">
          <cell r="A1195" t="str">
            <v>393....</v>
          </cell>
          <cell r="N1195" t="str">
            <v>......</v>
          </cell>
          <cell r="O1195" t="str">
            <v>....</v>
          </cell>
          <cell r="U1195">
            <v>207682196</v>
          </cell>
        </row>
        <row r="1196">
          <cell r="A1196" t="str">
            <v>394....</v>
          </cell>
          <cell r="N1196" t="str">
            <v>......</v>
          </cell>
          <cell r="O1196" t="str">
            <v>....</v>
          </cell>
          <cell r="U1196">
            <v>207682196</v>
          </cell>
        </row>
        <row r="1197">
          <cell r="A1197" t="str">
            <v>395....</v>
          </cell>
          <cell r="N1197" t="str">
            <v>......</v>
          </cell>
          <cell r="O1197" t="str">
            <v>....</v>
          </cell>
          <cell r="U1197">
            <v>207682196</v>
          </cell>
        </row>
        <row r="1198">
          <cell r="A1198" t="str">
            <v>396....</v>
          </cell>
          <cell r="N1198" t="str">
            <v>......</v>
          </cell>
          <cell r="O1198" t="str">
            <v>....</v>
          </cell>
          <cell r="U1198">
            <v>207682196</v>
          </cell>
        </row>
        <row r="1199">
          <cell r="A1199" t="str">
            <v>397....</v>
          </cell>
          <cell r="N1199" t="str">
            <v>......</v>
          </cell>
          <cell r="O1199" t="str">
            <v>....</v>
          </cell>
          <cell r="U1199">
            <v>207682196</v>
          </cell>
        </row>
        <row r="1200">
          <cell r="A1200" t="str">
            <v>398....</v>
          </cell>
          <cell r="N1200" t="str">
            <v>......</v>
          </cell>
          <cell r="O1200" t="str">
            <v>....</v>
          </cell>
          <cell r="U1200">
            <v>207682196</v>
          </cell>
        </row>
        <row r="1201">
          <cell r="A1201" t="str">
            <v>399....</v>
          </cell>
          <cell r="N1201" t="str">
            <v>......</v>
          </cell>
          <cell r="O1201" t="str">
            <v>....</v>
          </cell>
          <cell r="U1201">
            <v>207682196</v>
          </cell>
        </row>
        <row r="1202">
          <cell r="A1202" t="str">
            <v>400....</v>
          </cell>
          <cell r="N1202" t="str">
            <v>......</v>
          </cell>
          <cell r="O1202" t="str">
            <v>....</v>
          </cell>
          <cell r="U1202">
            <v>207682196</v>
          </cell>
        </row>
        <row r="1203">
          <cell r="A1203" t="str">
            <v>401....</v>
          </cell>
          <cell r="N1203" t="str">
            <v>......</v>
          </cell>
          <cell r="O1203" t="str">
            <v>....</v>
          </cell>
          <cell r="U1203">
            <v>207682196</v>
          </cell>
        </row>
        <row r="1204">
          <cell r="A1204" t="str">
            <v>402....</v>
          </cell>
          <cell r="N1204" t="str">
            <v>......</v>
          </cell>
          <cell r="O1204" t="str">
            <v>....</v>
          </cell>
          <cell r="U1204">
            <v>207682196</v>
          </cell>
        </row>
        <row r="1205">
          <cell r="A1205" t="str">
            <v>403....</v>
          </cell>
          <cell r="N1205" t="str">
            <v>......</v>
          </cell>
          <cell r="O1205" t="str">
            <v>....</v>
          </cell>
          <cell r="U1205">
            <v>207682196</v>
          </cell>
        </row>
        <row r="1206">
          <cell r="A1206" t="str">
            <v>404....</v>
          </cell>
          <cell r="N1206" t="str">
            <v>......</v>
          </cell>
          <cell r="O1206" t="str">
            <v>....</v>
          </cell>
          <cell r="U1206">
            <v>207682196</v>
          </cell>
        </row>
        <row r="1207">
          <cell r="A1207" t="str">
            <v>405....</v>
          </cell>
          <cell r="N1207" t="str">
            <v>......</v>
          </cell>
          <cell r="O1207" t="str">
            <v>....</v>
          </cell>
          <cell r="U1207">
            <v>207682196</v>
          </cell>
        </row>
        <row r="1208">
          <cell r="A1208" t="str">
            <v>406....</v>
          </cell>
          <cell r="N1208" t="str">
            <v>......</v>
          </cell>
          <cell r="O1208" t="str">
            <v>....</v>
          </cell>
          <cell r="U1208">
            <v>207682196</v>
          </cell>
        </row>
        <row r="1209">
          <cell r="A1209" t="str">
            <v>407....</v>
          </cell>
          <cell r="N1209" t="str">
            <v>......</v>
          </cell>
          <cell r="O1209" t="str">
            <v>....</v>
          </cell>
          <cell r="U1209">
            <v>207682196</v>
          </cell>
        </row>
        <row r="1210">
          <cell r="A1210" t="str">
            <v>408....</v>
          </cell>
          <cell r="N1210" t="str">
            <v>......</v>
          </cell>
          <cell r="O1210" t="str">
            <v>....</v>
          </cell>
          <cell r="U1210">
            <v>207682196</v>
          </cell>
        </row>
        <row r="1211">
          <cell r="A1211" t="str">
            <v>409....</v>
          </cell>
          <cell r="N1211" t="str">
            <v>......</v>
          </cell>
          <cell r="O1211" t="str">
            <v>....</v>
          </cell>
          <cell r="U1211">
            <v>207682196</v>
          </cell>
        </row>
        <row r="1212">
          <cell r="A1212" t="str">
            <v>410....</v>
          </cell>
          <cell r="N1212" t="str">
            <v>......</v>
          </cell>
          <cell r="O1212" t="str">
            <v>....</v>
          </cell>
          <cell r="U1212">
            <v>207682196</v>
          </cell>
        </row>
        <row r="1213">
          <cell r="A1213" t="str">
            <v>411....</v>
          </cell>
          <cell r="N1213" t="str">
            <v>......</v>
          </cell>
          <cell r="O1213" t="str">
            <v>....</v>
          </cell>
          <cell r="U1213">
            <v>207682196</v>
          </cell>
        </row>
        <row r="1214">
          <cell r="A1214" t="str">
            <v>412....</v>
          </cell>
          <cell r="N1214" t="str">
            <v>......</v>
          </cell>
          <cell r="O1214" t="str">
            <v>....</v>
          </cell>
          <cell r="U1214">
            <v>207682196</v>
          </cell>
        </row>
        <row r="1215">
          <cell r="A1215" t="str">
            <v>413....</v>
          </cell>
          <cell r="N1215" t="str">
            <v>......</v>
          </cell>
          <cell r="O1215" t="str">
            <v>....</v>
          </cell>
          <cell r="U1215">
            <v>207682196</v>
          </cell>
        </row>
        <row r="1216">
          <cell r="A1216" t="str">
            <v>414....</v>
          </cell>
          <cell r="N1216" t="str">
            <v>......</v>
          </cell>
          <cell r="O1216" t="str">
            <v>....</v>
          </cell>
          <cell r="U1216">
            <v>207682196</v>
          </cell>
        </row>
        <row r="1217">
          <cell r="A1217" t="str">
            <v>415....</v>
          </cell>
          <cell r="N1217" t="str">
            <v>......</v>
          </cell>
          <cell r="O1217" t="str">
            <v>....</v>
          </cell>
          <cell r="U1217">
            <v>207682196</v>
          </cell>
        </row>
        <row r="1218">
          <cell r="A1218" t="str">
            <v>416....</v>
          </cell>
          <cell r="N1218" t="str">
            <v>......</v>
          </cell>
          <cell r="O1218" t="str">
            <v>....</v>
          </cell>
          <cell r="U1218">
            <v>207682196</v>
          </cell>
        </row>
        <row r="1219">
          <cell r="A1219" t="str">
            <v>417....</v>
          </cell>
          <cell r="N1219" t="str">
            <v>......</v>
          </cell>
          <cell r="O1219" t="str">
            <v>....</v>
          </cell>
          <cell r="U1219">
            <v>207682196</v>
          </cell>
        </row>
        <row r="1220">
          <cell r="A1220" t="str">
            <v>418....</v>
          </cell>
          <cell r="N1220" t="str">
            <v>......</v>
          </cell>
          <cell r="O1220" t="str">
            <v>....</v>
          </cell>
          <cell r="U1220">
            <v>207682196</v>
          </cell>
        </row>
        <row r="1221">
          <cell r="A1221" t="str">
            <v>419....</v>
          </cell>
          <cell r="N1221" t="str">
            <v>......</v>
          </cell>
          <cell r="O1221" t="str">
            <v>....</v>
          </cell>
          <cell r="U1221">
            <v>207682196</v>
          </cell>
        </row>
        <row r="1222">
          <cell r="A1222" t="str">
            <v>420....</v>
          </cell>
          <cell r="N1222" t="str">
            <v>......</v>
          </cell>
          <cell r="O1222" t="str">
            <v>....</v>
          </cell>
          <cell r="U1222">
            <v>207682196</v>
          </cell>
        </row>
        <row r="1223">
          <cell r="A1223" t="str">
            <v>421....</v>
          </cell>
          <cell r="N1223" t="str">
            <v>......</v>
          </cell>
          <cell r="O1223" t="str">
            <v>....</v>
          </cell>
          <cell r="U1223">
            <v>207682196</v>
          </cell>
        </row>
        <row r="1224">
          <cell r="A1224" t="str">
            <v>422....</v>
          </cell>
          <cell r="N1224" t="str">
            <v>......</v>
          </cell>
          <cell r="O1224" t="str">
            <v>....</v>
          </cell>
          <cell r="U1224">
            <v>207682196</v>
          </cell>
        </row>
        <row r="1225">
          <cell r="A1225" t="str">
            <v>423....</v>
          </cell>
          <cell r="N1225" t="str">
            <v>......</v>
          </cell>
          <cell r="O1225" t="str">
            <v>....</v>
          </cell>
          <cell r="U1225">
            <v>207682196</v>
          </cell>
        </row>
        <row r="1226">
          <cell r="A1226" t="str">
            <v>424....</v>
          </cell>
          <cell r="N1226" t="str">
            <v>......</v>
          </cell>
          <cell r="O1226" t="str">
            <v>....</v>
          </cell>
          <cell r="U1226">
            <v>207682196</v>
          </cell>
        </row>
        <row r="1227">
          <cell r="A1227" t="str">
            <v>425....</v>
          </cell>
          <cell r="N1227" t="str">
            <v>......</v>
          </cell>
          <cell r="O1227" t="str">
            <v>....</v>
          </cell>
          <cell r="U1227">
            <v>207682196</v>
          </cell>
        </row>
        <row r="1228">
          <cell r="A1228" t="str">
            <v>426....</v>
          </cell>
          <cell r="N1228" t="str">
            <v>......</v>
          </cell>
          <cell r="O1228" t="str">
            <v>....</v>
          </cell>
          <cell r="U1228">
            <v>207682196</v>
          </cell>
        </row>
        <row r="1229">
          <cell r="A1229" t="str">
            <v>427....</v>
          </cell>
          <cell r="N1229" t="str">
            <v>......</v>
          </cell>
          <cell r="O1229" t="str">
            <v>....</v>
          </cell>
          <cell r="U1229">
            <v>207682196</v>
          </cell>
        </row>
        <row r="1230">
          <cell r="A1230" t="str">
            <v>428....</v>
          </cell>
          <cell r="N1230" t="str">
            <v>......</v>
          </cell>
          <cell r="O1230" t="str">
            <v>....</v>
          </cell>
          <cell r="U1230">
            <v>207682196</v>
          </cell>
        </row>
        <row r="1231">
          <cell r="A1231" t="str">
            <v>429....</v>
          </cell>
          <cell r="N1231" t="str">
            <v>......</v>
          </cell>
          <cell r="O1231" t="str">
            <v>....</v>
          </cell>
          <cell r="U1231">
            <v>207682196</v>
          </cell>
        </row>
        <row r="1232">
          <cell r="A1232" t="str">
            <v>430....</v>
          </cell>
          <cell r="N1232" t="str">
            <v>......</v>
          </cell>
          <cell r="O1232" t="str">
            <v>....</v>
          </cell>
          <cell r="U1232">
            <v>207682196</v>
          </cell>
        </row>
        <row r="1233">
          <cell r="A1233" t="str">
            <v>431....</v>
          </cell>
          <cell r="N1233" t="str">
            <v>......</v>
          </cell>
          <cell r="O1233" t="str">
            <v>....</v>
          </cell>
          <cell r="U1233">
            <v>207682196</v>
          </cell>
        </row>
        <row r="1234">
          <cell r="A1234" t="str">
            <v>432....</v>
          </cell>
          <cell r="N1234" t="str">
            <v>......</v>
          </cell>
          <cell r="O1234" t="str">
            <v>....</v>
          </cell>
          <cell r="U1234">
            <v>207682196</v>
          </cell>
        </row>
        <row r="1235">
          <cell r="A1235" t="str">
            <v>433....</v>
          </cell>
          <cell r="N1235" t="str">
            <v>......</v>
          </cell>
          <cell r="O1235" t="str">
            <v>....</v>
          </cell>
          <cell r="U1235">
            <v>207682196</v>
          </cell>
        </row>
        <row r="1236">
          <cell r="A1236" t="str">
            <v>434....</v>
          </cell>
          <cell r="N1236" t="str">
            <v>......</v>
          </cell>
          <cell r="O1236" t="str">
            <v>....</v>
          </cell>
          <cell r="U1236">
            <v>207682196</v>
          </cell>
        </row>
        <row r="1237">
          <cell r="A1237" t="str">
            <v>435....</v>
          </cell>
          <cell r="N1237" t="str">
            <v>......</v>
          </cell>
          <cell r="O1237" t="str">
            <v>....</v>
          </cell>
          <cell r="U1237">
            <v>207682196</v>
          </cell>
        </row>
        <row r="1238">
          <cell r="A1238" t="str">
            <v>436....</v>
          </cell>
          <cell r="N1238" t="str">
            <v>......</v>
          </cell>
          <cell r="O1238" t="str">
            <v>....</v>
          </cell>
          <cell r="U1238">
            <v>207682196</v>
          </cell>
        </row>
        <row r="1239">
          <cell r="A1239" t="str">
            <v>437....</v>
          </cell>
          <cell r="N1239" t="str">
            <v>......</v>
          </cell>
          <cell r="O1239" t="str">
            <v>....</v>
          </cell>
          <cell r="U1239">
            <v>207682196</v>
          </cell>
        </row>
        <row r="1240">
          <cell r="A1240" t="str">
            <v>438....</v>
          </cell>
          <cell r="N1240" t="str">
            <v>......</v>
          </cell>
          <cell r="O1240" t="str">
            <v>....</v>
          </cell>
          <cell r="U1240">
            <v>207682196</v>
          </cell>
        </row>
        <row r="1241">
          <cell r="A1241" t="str">
            <v>439....</v>
          </cell>
          <cell r="N1241" t="str">
            <v>......</v>
          </cell>
          <cell r="O1241" t="str">
            <v>....</v>
          </cell>
          <cell r="U1241">
            <v>207682196</v>
          </cell>
        </row>
        <row r="1242">
          <cell r="A1242" t="str">
            <v>440....</v>
          </cell>
          <cell r="N1242" t="str">
            <v>......</v>
          </cell>
          <cell r="O1242" t="str">
            <v>....</v>
          </cell>
          <cell r="U1242">
            <v>207682196</v>
          </cell>
        </row>
        <row r="1243">
          <cell r="A1243" t="str">
            <v>441....</v>
          </cell>
          <cell r="N1243" t="str">
            <v>......</v>
          </cell>
          <cell r="O1243" t="str">
            <v>....</v>
          </cell>
          <cell r="U1243">
            <v>207682196</v>
          </cell>
        </row>
        <row r="1244">
          <cell r="A1244" t="str">
            <v>442....</v>
          </cell>
          <cell r="N1244" t="str">
            <v>......</v>
          </cell>
          <cell r="O1244" t="str">
            <v>....</v>
          </cell>
          <cell r="U1244">
            <v>207682196</v>
          </cell>
        </row>
        <row r="1245">
          <cell r="A1245" t="str">
            <v>443....</v>
          </cell>
          <cell r="N1245" t="str">
            <v>......</v>
          </cell>
          <cell r="O1245" t="str">
            <v>....</v>
          </cell>
          <cell r="U1245">
            <v>207682196</v>
          </cell>
        </row>
        <row r="1246">
          <cell r="A1246" t="str">
            <v>444....</v>
          </cell>
          <cell r="N1246" t="str">
            <v>......</v>
          </cell>
          <cell r="O1246" t="str">
            <v>....</v>
          </cell>
          <cell r="U1246">
            <v>207682196</v>
          </cell>
        </row>
        <row r="1247">
          <cell r="A1247" t="str">
            <v>445....</v>
          </cell>
          <cell r="N1247" t="str">
            <v>......</v>
          </cell>
          <cell r="O1247" t="str">
            <v>....</v>
          </cell>
          <cell r="U1247">
            <v>207682196</v>
          </cell>
        </row>
        <row r="1248">
          <cell r="A1248" t="str">
            <v>446....</v>
          </cell>
          <cell r="N1248" t="str">
            <v>......</v>
          </cell>
          <cell r="O1248" t="str">
            <v>....</v>
          </cell>
          <cell r="U1248">
            <v>207682196</v>
          </cell>
        </row>
        <row r="1249">
          <cell r="A1249" t="str">
            <v>447....</v>
          </cell>
          <cell r="N1249" t="str">
            <v>......</v>
          </cell>
          <cell r="O1249" t="str">
            <v>....</v>
          </cell>
          <cell r="U1249">
            <v>207682196</v>
          </cell>
        </row>
        <row r="1250">
          <cell r="A1250" t="str">
            <v>448....</v>
          </cell>
          <cell r="N1250" t="str">
            <v>......</v>
          </cell>
          <cell r="O1250" t="str">
            <v>....</v>
          </cell>
          <cell r="U1250">
            <v>207682196</v>
          </cell>
        </row>
        <row r="1251">
          <cell r="A1251" t="str">
            <v>449....</v>
          </cell>
          <cell r="N1251" t="str">
            <v>......</v>
          </cell>
          <cell r="O1251" t="str">
            <v>....</v>
          </cell>
          <cell r="U1251">
            <v>207682196</v>
          </cell>
        </row>
        <row r="1252">
          <cell r="A1252" t="str">
            <v>450....</v>
          </cell>
          <cell r="N1252" t="str">
            <v>......</v>
          </cell>
          <cell r="O1252" t="str">
            <v>....</v>
          </cell>
          <cell r="U1252">
            <v>207682196</v>
          </cell>
        </row>
        <row r="1253">
          <cell r="A1253" t="str">
            <v>451....</v>
          </cell>
          <cell r="N1253" t="str">
            <v>......</v>
          </cell>
          <cell r="O1253" t="str">
            <v>....</v>
          </cell>
          <cell r="U1253">
            <v>207682196</v>
          </cell>
        </row>
        <row r="1254">
          <cell r="A1254" t="str">
            <v>452....</v>
          </cell>
          <cell r="N1254" t="str">
            <v>......</v>
          </cell>
          <cell r="O1254" t="str">
            <v>....</v>
          </cell>
          <cell r="U1254">
            <v>207682196</v>
          </cell>
        </row>
        <row r="1255">
          <cell r="A1255" t="str">
            <v>453....</v>
          </cell>
          <cell r="N1255" t="str">
            <v>......</v>
          </cell>
          <cell r="O1255" t="str">
            <v>....</v>
          </cell>
          <cell r="U1255">
            <v>207682196</v>
          </cell>
        </row>
        <row r="1256">
          <cell r="A1256" t="str">
            <v>454....</v>
          </cell>
          <cell r="N1256" t="str">
            <v>......</v>
          </cell>
          <cell r="O1256" t="str">
            <v>....</v>
          </cell>
          <cell r="U1256">
            <v>207682196</v>
          </cell>
        </row>
        <row r="1257">
          <cell r="A1257" t="str">
            <v>455....</v>
          </cell>
          <cell r="N1257" t="str">
            <v>......</v>
          </cell>
          <cell r="O1257" t="str">
            <v>....</v>
          </cell>
          <cell r="U1257">
            <v>207682196</v>
          </cell>
        </row>
        <row r="1258">
          <cell r="A1258" t="str">
            <v>456....</v>
          </cell>
          <cell r="N1258" t="str">
            <v>......</v>
          </cell>
          <cell r="O1258" t="str">
            <v>....</v>
          </cell>
          <cell r="U1258">
            <v>207682196</v>
          </cell>
        </row>
        <row r="1259">
          <cell r="A1259" t="str">
            <v>457....</v>
          </cell>
          <cell r="N1259" t="str">
            <v>......</v>
          </cell>
          <cell r="O1259" t="str">
            <v>....</v>
          </cell>
          <cell r="U1259">
            <v>207682196</v>
          </cell>
        </row>
        <row r="1260">
          <cell r="A1260" t="str">
            <v>458....</v>
          </cell>
          <cell r="N1260" t="str">
            <v>......</v>
          </cell>
          <cell r="O1260" t="str">
            <v>....</v>
          </cell>
          <cell r="U1260">
            <v>207682196</v>
          </cell>
        </row>
        <row r="1261">
          <cell r="A1261" t="str">
            <v>459....</v>
          </cell>
          <cell r="N1261" t="str">
            <v>......</v>
          </cell>
          <cell r="O1261" t="str">
            <v>....</v>
          </cell>
          <cell r="U1261">
            <v>207682196</v>
          </cell>
        </row>
        <row r="1262">
          <cell r="A1262" t="str">
            <v>460....</v>
          </cell>
          <cell r="N1262" t="str">
            <v>......</v>
          </cell>
          <cell r="O1262" t="str">
            <v>....</v>
          </cell>
          <cell r="U1262">
            <v>207682196</v>
          </cell>
        </row>
        <row r="1263">
          <cell r="A1263" t="str">
            <v>461....</v>
          </cell>
          <cell r="N1263" t="str">
            <v>......</v>
          </cell>
          <cell r="O1263" t="str">
            <v>....</v>
          </cell>
          <cell r="U1263">
            <v>207682196</v>
          </cell>
        </row>
        <row r="1264">
          <cell r="A1264" t="str">
            <v>462....</v>
          </cell>
          <cell r="N1264" t="str">
            <v>......</v>
          </cell>
          <cell r="O1264" t="str">
            <v>....</v>
          </cell>
          <cell r="U1264">
            <v>207682196</v>
          </cell>
        </row>
        <row r="1265">
          <cell r="A1265" t="str">
            <v>463....</v>
          </cell>
          <cell r="N1265" t="str">
            <v>......</v>
          </cell>
          <cell r="O1265" t="str">
            <v>....</v>
          </cell>
          <cell r="U1265">
            <v>207682196</v>
          </cell>
        </row>
        <row r="1266">
          <cell r="A1266" t="str">
            <v>464....</v>
          </cell>
          <cell r="N1266" t="str">
            <v>......</v>
          </cell>
          <cell r="O1266" t="str">
            <v>....</v>
          </cell>
          <cell r="U1266">
            <v>207682196</v>
          </cell>
        </row>
        <row r="1267">
          <cell r="A1267" t="str">
            <v>465....</v>
          </cell>
          <cell r="N1267" t="str">
            <v>......</v>
          </cell>
          <cell r="O1267" t="str">
            <v>....</v>
          </cell>
          <cell r="U1267">
            <v>207682196</v>
          </cell>
        </row>
        <row r="1268">
          <cell r="A1268" t="str">
            <v>466....</v>
          </cell>
          <cell r="N1268" t="str">
            <v>......</v>
          </cell>
          <cell r="O1268" t="str">
            <v>....</v>
          </cell>
          <cell r="U1268">
            <v>207682196</v>
          </cell>
        </row>
        <row r="1269">
          <cell r="A1269" t="str">
            <v>467....</v>
          </cell>
          <cell r="N1269" t="str">
            <v>......</v>
          </cell>
          <cell r="O1269" t="str">
            <v>....</v>
          </cell>
          <cell r="U1269">
            <v>207682196</v>
          </cell>
        </row>
        <row r="1270">
          <cell r="A1270" t="str">
            <v>468....</v>
          </cell>
          <cell r="N1270" t="str">
            <v>......</v>
          </cell>
          <cell r="O1270" t="str">
            <v>....</v>
          </cell>
          <cell r="U1270">
            <v>207682196</v>
          </cell>
        </row>
        <row r="1271">
          <cell r="A1271" t="str">
            <v>469....</v>
          </cell>
          <cell r="N1271" t="str">
            <v>......</v>
          </cell>
          <cell r="O1271" t="str">
            <v>....</v>
          </cell>
          <cell r="U1271">
            <v>207682196</v>
          </cell>
        </row>
        <row r="1272">
          <cell r="A1272" t="str">
            <v>470....</v>
          </cell>
          <cell r="N1272" t="str">
            <v>......</v>
          </cell>
          <cell r="O1272" t="str">
            <v>....</v>
          </cell>
          <cell r="U1272">
            <v>207682196</v>
          </cell>
        </row>
        <row r="1273">
          <cell r="A1273" t="str">
            <v>471....</v>
          </cell>
          <cell r="N1273" t="str">
            <v>......</v>
          </cell>
          <cell r="O1273" t="str">
            <v>....</v>
          </cell>
          <cell r="U1273">
            <v>207682196</v>
          </cell>
        </row>
        <row r="1274">
          <cell r="A1274" t="str">
            <v>472....</v>
          </cell>
          <cell r="N1274" t="str">
            <v>......</v>
          </cell>
          <cell r="O1274" t="str">
            <v>....</v>
          </cell>
          <cell r="U1274">
            <v>207682196</v>
          </cell>
        </row>
        <row r="1275">
          <cell r="A1275" t="str">
            <v>473....</v>
          </cell>
          <cell r="N1275" t="str">
            <v>......</v>
          </cell>
          <cell r="O1275" t="str">
            <v>....</v>
          </cell>
          <cell r="U1275">
            <v>207682196</v>
          </cell>
        </row>
        <row r="1276">
          <cell r="A1276" t="str">
            <v>474....</v>
          </cell>
          <cell r="N1276" t="str">
            <v>......</v>
          </cell>
          <cell r="O1276" t="str">
            <v>....</v>
          </cell>
          <cell r="U1276">
            <v>207682196</v>
          </cell>
        </row>
        <row r="1277">
          <cell r="A1277" t="str">
            <v>475....</v>
          </cell>
          <cell r="N1277" t="str">
            <v>......</v>
          </cell>
          <cell r="O1277" t="str">
            <v>....</v>
          </cell>
          <cell r="U1277">
            <v>207682196</v>
          </cell>
        </row>
        <row r="1278">
          <cell r="A1278" t="str">
            <v>476....</v>
          </cell>
          <cell r="N1278" t="str">
            <v>......</v>
          </cell>
          <cell r="O1278" t="str">
            <v>....</v>
          </cell>
          <cell r="U1278">
            <v>207682196</v>
          </cell>
        </row>
        <row r="1279">
          <cell r="A1279" t="str">
            <v>477....</v>
          </cell>
          <cell r="N1279" t="str">
            <v>......</v>
          </cell>
          <cell r="O1279" t="str">
            <v>....</v>
          </cell>
          <cell r="U1279">
            <v>207682196</v>
          </cell>
        </row>
        <row r="1280">
          <cell r="A1280" t="str">
            <v>478....</v>
          </cell>
          <cell r="N1280" t="str">
            <v>......</v>
          </cell>
          <cell r="O1280" t="str">
            <v>....</v>
          </cell>
          <cell r="U1280">
            <v>207682196</v>
          </cell>
        </row>
        <row r="1281">
          <cell r="A1281" t="str">
            <v>479....</v>
          </cell>
          <cell r="N1281" t="str">
            <v>......</v>
          </cell>
          <cell r="O1281" t="str">
            <v>....</v>
          </cell>
          <cell r="U1281">
            <v>207682196</v>
          </cell>
        </row>
        <row r="1282">
          <cell r="A1282" t="str">
            <v>480....</v>
          </cell>
          <cell r="N1282" t="str">
            <v>......</v>
          </cell>
          <cell r="O1282" t="str">
            <v>....</v>
          </cell>
          <cell r="U1282">
            <v>207682196</v>
          </cell>
        </row>
        <row r="1283">
          <cell r="A1283" t="str">
            <v>481....</v>
          </cell>
          <cell r="N1283" t="str">
            <v>......</v>
          </cell>
          <cell r="O1283" t="str">
            <v>....</v>
          </cell>
          <cell r="U1283">
            <v>207682196</v>
          </cell>
        </row>
        <row r="1284">
          <cell r="A1284" t="str">
            <v>482....</v>
          </cell>
          <cell r="N1284" t="str">
            <v>......</v>
          </cell>
          <cell r="O1284" t="str">
            <v>....</v>
          </cell>
          <cell r="U1284">
            <v>207682196</v>
          </cell>
        </row>
        <row r="1285">
          <cell r="A1285" t="str">
            <v>483....</v>
          </cell>
          <cell r="N1285" t="str">
            <v>......</v>
          </cell>
          <cell r="O1285" t="str">
            <v>....</v>
          </cell>
          <cell r="U1285">
            <v>207682196</v>
          </cell>
        </row>
        <row r="1286">
          <cell r="A1286" t="str">
            <v>484....</v>
          </cell>
          <cell r="N1286" t="str">
            <v>......</v>
          </cell>
          <cell r="O1286" t="str">
            <v>....</v>
          </cell>
          <cell r="U1286">
            <v>207682196</v>
          </cell>
        </row>
        <row r="1287">
          <cell r="A1287" t="str">
            <v>485....</v>
          </cell>
          <cell r="N1287" t="str">
            <v>......</v>
          </cell>
          <cell r="O1287" t="str">
            <v>....</v>
          </cell>
          <cell r="U1287">
            <v>207682196</v>
          </cell>
        </row>
        <row r="1288">
          <cell r="A1288" t="str">
            <v>486....</v>
          </cell>
          <cell r="N1288" t="str">
            <v>......</v>
          </cell>
          <cell r="O1288" t="str">
            <v>....</v>
          </cell>
          <cell r="U1288">
            <v>207682196</v>
          </cell>
        </row>
        <row r="1289">
          <cell r="A1289" t="str">
            <v>487....</v>
          </cell>
          <cell r="N1289" t="str">
            <v>......</v>
          </cell>
          <cell r="O1289" t="str">
            <v>....</v>
          </cell>
          <cell r="U1289">
            <v>207682196</v>
          </cell>
        </row>
        <row r="1290">
          <cell r="A1290" t="str">
            <v>488....</v>
          </cell>
          <cell r="N1290" t="str">
            <v>......</v>
          </cell>
          <cell r="O1290" t="str">
            <v>....</v>
          </cell>
          <cell r="U1290">
            <v>207682196</v>
          </cell>
        </row>
        <row r="1291">
          <cell r="A1291" t="str">
            <v>489....</v>
          </cell>
          <cell r="N1291" t="str">
            <v>......</v>
          </cell>
          <cell r="O1291" t="str">
            <v>....</v>
          </cell>
          <cell r="U1291">
            <v>207682196</v>
          </cell>
        </row>
        <row r="1292">
          <cell r="A1292" t="str">
            <v>490....</v>
          </cell>
          <cell r="N1292" t="str">
            <v>......</v>
          </cell>
          <cell r="O1292" t="str">
            <v>....</v>
          </cell>
          <cell r="U1292">
            <v>207682196</v>
          </cell>
        </row>
        <row r="1293">
          <cell r="A1293" t="str">
            <v>491....</v>
          </cell>
          <cell r="N1293" t="str">
            <v>......</v>
          </cell>
          <cell r="O1293" t="str">
            <v>....</v>
          </cell>
          <cell r="U1293">
            <v>207682196</v>
          </cell>
        </row>
        <row r="1294">
          <cell r="A1294" t="str">
            <v>492....</v>
          </cell>
          <cell r="N1294" t="str">
            <v>......</v>
          </cell>
          <cell r="O1294" t="str">
            <v>....</v>
          </cell>
          <cell r="U1294">
            <v>207682196</v>
          </cell>
        </row>
        <row r="1295">
          <cell r="A1295" t="str">
            <v>493....</v>
          </cell>
          <cell r="N1295" t="str">
            <v>......</v>
          </cell>
          <cell r="O1295" t="str">
            <v>....</v>
          </cell>
          <cell r="U1295">
            <v>207682196</v>
          </cell>
        </row>
        <row r="1296">
          <cell r="A1296" t="str">
            <v>494....</v>
          </cell>
          <cell r="N1296" t="str">
            <v>......</v>
          </cell>
          <cell r="O1296" t="str">
            <v>....</v>
          </cell>
          <cell r="U1296">
            <v>207682196</v>
          </cell>
        </row>
        <row r="1297">
          <cell r="A1297" t="str">
            <v>495....</v>
          </cell>
          <cell r="N1297" t="str">
            <v>......</v>
          </cell>
          <cell r="O1297" t="str">
            <v>....</v>
          </cell>
          <cell r="U1297">
            <v>207682196</v>
          </cell>
        </row>
        <row r="1298">
          <cell r="A1298" t="str">
            <v>496....</v>
          </cell>
          <cell r="N1298" t="str">
            <v>......</v>
          </cell>
          <cell r="O1298" t="str">
            <v>....</v>
          </cell>
          <cell r="U1298">
            <v>207682196</v>
          </cell>
        </row>
        <row r="1299">
          <cell r="A1299" t="str">
            <v>497....</v>
          </cell>
          <cell r="N1299" t="str">
            <v>......</v>
          </cell>
          <cell r="O1299" t="str">
            <v>....</v>
          </cell>
          <cell r="U1299">
            <v>207682196</v>
          </cell>
        </row>
        <row r="1300">
          <cell r="A1300" t="str">
            <v>498....</v>
          </cell>
          <cell r="N1300" t="str">
            <v>......</v>
          </cell>
          <cell r="O1300" t="str">
            <v>....</v>
          </cell>
          <cell r="U1300">
            <v>207682196</v>
          </cell>
        </row>
        <row r="1301">
          <cell r="A1301" t="str">
            <v>499....</v>
          </cell>
          <cell r="N1301" t="str">
            <v>......</v>
          </cell>
          <cell r="O1301" t="str">
            <v>....</v>
          </cell>
          <cell r="U1301">
            <v>207682196</v>
          </cell>
        </row>
        <row r="1302">
          <cell r="A1302" t="str">
            <v>500....</v>
          </cell>
          <cell r="N1302" t="str">
            <v>......</v>
          </cell>
          <cell r="O1302" t="str">
            <v>....</v>
          </cell>
          <cell r="U1302">
            <v>207682196</v>
          </cell>
        </row>
        <row r="1303">
          <cell r="A1303" t="str">
            <v>501....</v>
          </cell>
          <cell r="N1303" t="str">
            <v>......</v>
          </cell>
          <cell r="O1303" t="str">
            <v>....</v>
          </cell>
          <cell r="U1303">
            <v>207682196</v>
          </cell>
        </row>
        <row r="1304">
          <cell r="A1304" t="str">
            <v>502....</v>
          </cell>
          <cell r="N1304" t="str">
            <v>......</v>
          </cell>
          <cell r="O1304" t="str">
            <v>....</v>
          </cell>
          <cell r="U1304">
            <v>207682196</v>
          </cell>
        </row>
        <row r="1305">
          <cell r="A1305" t="str">
            <v>503....</v>
          </cell>
          <cell r="N1305" t="str">
            <v>......</v>
          </cell>
          <cell r="O1305" t="str">
            <v>....</v>
          </cell>
          <cell r="U1305">
            <v>207682196</v>
          </cell>
        </row>
        <row r="1306">
          <cell r="A1306" t="str">
            <v>504....</v>
          </cell>
          <cell r="N1306" t="str">
            <v>......</v>
          </cell>
          <cell r="O1306" t="str">
            <v>....</v>
          </cell>
          <cell r="U1306">
            <v>207682196</v>
          </cell>
        </row>
        <row r="1307">
          <cell r="A1307" t="str">
            <v>505....</v>
          </cell>
          <cell r="N1307" t="str">
            <v>......</v>
          </cell>
          <cell r="O1307" t="str">
            <v>....</v>
          </cell>
          <cell r="U1307">
            <v>207682196</v>
          </cell>
        </row>
        <row r="1308">
          <cell r="A1308" t="str">
            <v>506....</v>
          </cell>
          <cell r="N1308" t="str">
            <v>......</v>
          </cell>
          <cell r="O1308" t="str">
            <v>....</v>
          </cell>
          <cell r="U1308">
            <v>207682196</v>
          </cell>
        </row>
        <row r="1309">
          <cell r="A1309" t="str">
            <v>507....</v>
          </cell>
          <cell r="N1309" t="str">
            <v>......</v>
          </cell>
          <cell r="O1309" t="str">
            <v>....</v>
          </cell>
          <cell r="U1309">
            <v>207682196</v>
          </cell>
        </row>
        <row r="1310">
          <cell r="A1310" t="str">
            <v>508....</v>
          </cell>
          <cell r="N1310" t="str">
            <v>......</v>
          </cell>
          <cell r="O1310" t="str">
            <v>....</v>
          </cell>
          <cell r="U1310">
            <v>207682196</v>
          </cell>
        </row>
        <row r="1311">
          <cell r="A1311" t="str">
            <v>509....</v>
          </cell>
          <cell r="N1311" t="str">
            <v>......</v>
          </cell>
          <cell r="O1311" t="str">
            <v>....</v>
          </cell>
          <cell r="U1311">
            <v>207682196</v>
          </cell>
        </row>
        <row r="1312">
          <cell r="A1312" t="str">
            <v>510....</v>
          </cell>
          <cell r="N1312" t="str">
            <v>......</v>
          </cell>
          <cell r="O1312" t="str">
            <v>....</v>
          </cell>
          <cell r="U1312">
            <v>207682196</v>
          </cell>
        </row>
        <row r="1313">
          <cell r="A1313" t="str">
            <v>511....</v>
          </cell>
          <cell r="N1313" t="str">
            <v>......</v>
          </cell>
          <cell r="O1313" t="str">
            <v>....</v>
          </cell>
          <cell r="U1313">
            <v>207682196</v>
          </cell>
        </row>
        <row r="1314">
          <cell r="A1314" t="str">
            <v>512....</v>
          </cell>
          <cell r="N1314" t="str">
            <v>......</v>
          </cell>
          <cell r="O1314" t="str">
            <v>....</v>
          </cell>
          <cell r="U1314">
            <v>207682196</v>
          </cell>
        </row>
        <row r="1315">
          <cell r="A1315" t="str">
            <v>513....</v>
          </cell>
          <cell r="N1315" t="str">
            <v>......</v>
          </cell>
          <cell r="O1315" t="str">
            <v>....</v>
          </cell>
          <cell r="U1315">
            <v>207682196</v>
          </cell>
        </row>
        <row r="1316">
          <cell r="A1316" t="str">
            <v>514....</v>
          </cell>
          <cell r="N1316" t="str">
            <v>......</v>
          </cell>
          <cell r="O1316" t="str">
            <v>....</v>
          </cell>
          <cell r="U1316">
            <v>207682196</v>
          </cell>
        </row>
        <row r="1317">
          <cell r="A1317" t="str">
            <v>515....</v>
          </cell>
          <cell r="N1317" t="str">
            <v>......</v>
          </cell>
          <cell r="O1317" t="str">
            <v>....</v>
          </cell>
          <cell r="U1317">
            <v>207682196</v>
          </cell>
        </row>
        <row r="1318">
          <cell r="A1318" t="str">
            <v>516....</v>
          </cell>
          <cell r="N1318" t="str">
            <v>......</v>
          </cell>
          <cell r="O1318" t="str">
            <v>....</v>
          </cell>
          <cell r="U1318">
            <v>207682196</v>
          </cell>
        </row>
        <row r="1319">
          <cell r="A1319" t="str">
            <v>517....</v>
          </cell>
          <cell r="N1319" t="str">
            <v>......</v>
          </cell>
          <cell r="O1319" t="str">
            <v>....</v>
          </cell>
          <cell r="U1319">
            <v>207682196</v>
          </cell>
        </row>
        <row r="1320">
          <cell r="A1320" t="str">
            <v>518....</v>
          </cell>
          <cell r="N1320" t="str">
            <v>......</v>
          </cell>
          <cell r="O1320" t="str">
            <v>....</v>
          </cell>
          <cell r="U1320">
            <v>207682196</v>
          </cell>
        </row>
        <row r="1321">
          <cell r="A1321" t="str">
            <v>519....</v>
          </cell>
          <cell r="N1321" t="str">
            <v>......</v>
          </cell>
          <cell r="O1321" t="str">
            <v>....</v>
          </cell>
          <cell r="U1321">
            <v>207682196</v>
          </cell>
        </row>
        <row r="1322">
          <cell r="A1322" t="str">
            <v>520....</v>
          </cell>
          <cell r="N1322" t="str">
            <v>......</v>
          </cell>
          <cell r="O1322" t="str">
            <v>....</v>
          </cell>
          <cell r="U1322">
            <v>207682196</v>
          </cell>
        </row>
        <row r="1323">
          <cell r="A1323" t="str">
            <v>521....</v>
          </cell>
          <cell r="N1323" t="str">
            <v>......</v>
          </cell>
          <cell r="O1323" t="str">
            <v>....</v>
          </cell>
          <cell r="U1323">
            <v>207682196</v>
          </cell>
        </row>
        <row r="1324">
          <cell r="A1324" t="str">
            <v>522....</v>
          </cell>
          <cell r="N1324" t="str">
            <v>......</v>
          </cell>
          <cell r="O1324" t="str">
            <v>....</v>
          </cell>
          <cell r="U1324">
            <v>207682196</v>
          </cell>
        </row>
        <row r="1325">
          <cell r="A1325" t="str">
            <v>523....</v>
          </cell>
          <cell r="N1325" t="str">
            <v>......</v>
          </cell>
          <cell r="O1325" t="str">
            <v>....</v>
          </cell>
          <cell r="U1325">
            <v>207682196</v>
          </cell>
        </row>
        <row r="1326">
          <cell r="A1326" t="str">
            <v>524....</v>
          </cell>
          <cell r="N1326" t="str">
            <v>......</v>
          </cell>
          <cell r="O1326" t="str">
            <v>....</v>
          </cell>
          <cell r="U1326">
            <v>207682196</v>
          </cell>
        </row>
        <row r="1327">
          <cell r="A1327" t="str">
            <v>525....</v>
          </cell>
          <cell r="N1327" t="str">
            <v>......</v>
          </cell>
          <cell r="O1327" t="str">
            <v>....</v>
          </cell>
          <cell r="U1327">
            <v>207682196</v>
          </cell>
        </row>
        <row r="1328">
          <cell r="A1328" t="str">
            <v>526....</v>
          </cell>
          <cell r="N1328" t="str">
            <v>......</v>
          </cell>
          <cell r="O1328" t="str">
            <v>....</v>
          </cell>
          <cell r="U1328">
            <v>207682196</v>
          </cell>
        </row>
        <row r="1329">
          <cell r="A1329" t="str">
            <v>527....</v>
          </cell>
          <cell r="N1329" t="str">
            <v>......</v>
          </cell>
          <cell r="O1329" t="str">
            <v>....</v>
          </cell>
          <cell r="U1329">
            <v>207682196</v>
          </cell>
        </row>
        <row r="1330">
          <cell r="A1330" t="str">
            <v>528....</v>
          </cell>
          <cell r="N1330" t="str">
            <v>......</v>
          </cell>
          <cell r="O1330" t="str">
            <v>....</v>
          </cell>
          <cell r="U1330">
            <v>207682196</v>
          </cell>
        </row>
        <row r="1331">
          <cell r="A1331" t="str">
            <v>529....</v>
          </cell>
          <cell r="N1331" t="str">
            <v>......</v>
          </cell>
          <cell r="O1331" t="str">
            <v>....</v>
          </cell>
          <cell r="U1331">
            <v>207682196</v>
          </cell>
        </row>
        <row r="1332">
          <cell r="A1332" t="str">
            <v>530....</v>
          </cell>
          <cell r="N1332" t="str">
            <v>......</v>
          </cell>
          <cell r="O1332" t="str">
            <v>....</v>
          </cell>
          <cell r="U1332">
            <v>207682196</v>
          </cell>
        </row>
        <row r="1333">
          <cell r="A1333" t="str">
            <v>531....</v>
          </cell>
          <cell r="N1333" t="str">
            <v>......</v>
          </cell>
          <cell r="O1333" t="str">
            <v>....</v>
          </cell>
          <cell r="U1333">
            <v>207682196</v>
          </cell>
        </row>
        <row r="1334">
          <cell r="A1334" t="str">
            <v>532....</v>
          </cell>
          <cell r="N1334" t="str">
            <v>......</v>
          </cell>
          <cell r="O1334" t="str">
            <v>....</v>
          </cell>
          <cell r="U1334">
            <v>207682196</v>
          </cell>
        </row>
        <row r="1335">
          <cell r="A1335" t="str">
            <v>533....</v>
          </cell>
          <cell r="N1335" t="str">
            <v>......</v>
          </cell>
          <cell r="O1335" t="str">
            <v>....</v>
          </cell>
          <cell r="U1335">
            <v>207682196</v>
          </cell>
        </row>
        <row r="1336">
          <cell r="A1336" t="str">
            <v>534....</v>
          </cell>
          <cell r="N1336" t="str">
            <v>......</v>
          </cell>
          <cell r="O1336" t="str">
            <v>....</v>
          </cell>
          <cell r="U1336">
            <v>207682196</v>
          </cell>
        </row>
        <row r="1337">
          <cell r="A1337" t="str">
            <v>535....</v>
          </cell>
          <cell r="N1337" t="str">
            <v>......</v>
          </cell>
          <cell r="O1337" t="str">
            <v>....</v>
          </cell>
          <cell r="U1337">
            <v>207682196</v>
          </cell>
        </row>
        <row r="1338">
          <cell r="A1338" t="str">
            <v>536....</v>
          </cell>
          <cell r="N1338" t="str">
            <v>......</v>
          </cell>
          <cell r="O1338" t="str">
            <v>....</v>
          </cell>
          <cell r="U1338">
            <v>207682196</v>
          </cell>
        </row>
        <row r="1339">
          <cell r="A1339" t="str">
            <v>537....</v>
          </cell>
          <cell r="N1339" t="str">
            <v>......</v>
          </cell>
          <cell r="O1339" t="str">
            <v>....</v>
          </cell>
          <cell r="U1339">
            <v>207682196</v>
          </cell>
        </row>
        <row r="1340">
          <cell r="A1340" t="str">
            <v>538....</v>
          </cell>
          <cell r="N1340" t="str">
            <v>......</v>
          </cell>
          <cell r="O1340" t="str">
            <v>....</v>
          </cell>
          <cell r="U1340">
            <v>207682196</v>
          </cell>
        </row>
        <row r="1341">
          <cell r="A1341" t="str">
            <v>539....</v>
          </cell>
          <cell r="N1341" t="str">
            <v>......</v>
          </cell>
          <cell r="O1341" t="str">
            <v>....</v>
          </cell>
          <cell r="U1341">
            <v>207682196</v>
          </cell>
        </row>
        <row r="1342">
          <cell r="A1342" t="str">
            <v>540....</v>
          </cell>
          <cell r="N1342" t="str">
            <v>......</v>
          </cell>
          <cell r="O1342" t="str">
            <v>....</v>
          </cell>
          <cell r="U1342">
            <v>207682196</v>
          </cell>
        </row>
        <row r="1343">
          <cell r="A1343" t="str">
            <v>541....</v>
          </cell>
          <cell r="N1343" t="str">
            <v>......</v>
          </cell>
          <cell r="O1343" t="str">
            <v>....</v>
          </cell>
          <cell r="U1343">
            <v>207682196</v>
          </cell>
        </row>
        <row r="1344">
          <cell r="A1344" t="str">
            <v>542....</v>
          </cell>
          <cell r="N1344" t="str">
            <v>......</v>
          </cell>
          <cell r="O1344" t="str">
            <v>....</v>
          </cell>
          <cell r="U1344">
            <v>207682196</v>
          </cell>
        </row>
        <row r="1345">
          <cell r="A1345" t="str">
            <v>543....</v>
          </cell>
          <cell r="N1345" t="str">
            <v>......</v>
          </cell>
          <cell r="O1345" t="str">
            <v>....</v>
          </cell>
          <cell r="U1345">
            <v>207682196</v>
          </cell>
        </row>
        <row r="1346">
          <cell r="A1346" t="str">
            <v>544....</v>
          </cell>
          <cell r="N1346" t="str">
            <v>......</v>
          </cell>
          <cell r="O1346" t="str">
            <v>....</v>
          </cell>
          <cell r="U1346">
            <v>207682196</v>
          </cell>
        </row>
        <row r="1347">
          <cell r="A1347" t="str">
            <v>545....</v>
          </cell>
          <cell r="N1347" t="str">
            <v>......</v>
          </cell>
          <cell r="O1347" t="str">
            <v>....</v>
          </cell>
          <cell r="U1347">
            <v>207682196</v>
          </cell>
        </row>
        <row r="1348">
          <cell r="A1348" t="str">
            <v>546....</v>
          </cell>
          <cell r="N1348" t="str">
            <v>......</v>
          </cell>
          <cell r="O1348" t="str">
            <v>....</v>
          </cell>
          <cell r="U1348">
            <v>207682196</v>
          </cell>
        </row>
        <row r="1349">
          <cell r="A1349" t="str">
            <v>547....</v>
          </cell>
          <cell r="N1349" t="str">
            <v>......</v>
          </cell>
          <cell r="O1349" t="str">
            <v>....</v>
          </cell>
          <cell r="U1349">
            <v>207682196</v>
          </cell>
        </row>
        <row r="1350">
          <cell r="A1350" t="str">
            <v>548....</v>
          </cell>
          <cell r="N1350" t="str">
            <v>......</v>
          </cell>
          <cell r="O1350" t="str">
            <v>....</v>
          </cell>
          <cell r="U1350">
            <v>207682196</v>
          </cell>
        </row>
        <row r="1351">
          <cell r="A1351" t="str">
            <v>549....</v>
          </cell>
          <cell r="N1351" t="str">
            <v>......</v>
          </cell>
          <cell r="O1351" t="str">
            <v>....</v>
          </cell>
          <cell r="U1351">
            <v>207682196</v>
          </cell>
        </row>
        <row r="1352">
          <cell r="A1352" t="str">
            <v>550....</v>
          </cell>
          <cell r="N1352" t="str">
            <v>......</v>
          </cell>
          <cell r="O1352" t="str">
            <v>....</v>
          </cell>
          <cell r="U1352">
            <v>207682196</v>
          </cell>
        </row>
        <row r="1353">
          <cell r="A1353" t="str">
            <v>551....</v>
          </cell>
          <cell r="N1353" t="str">
            <v>......</v>
          </cell>
          <cell r="O1353" t="str">
            <v>....</v>
          </cell>
          <cell r="U1353">
            <v>207682196</v>
          </cell>
        </row>
        <row r="1354">
          <cell r="A1354" t="str">
            <v>552....</v>
          </cell>
          <cell r="N1354" t="str">
            <v>......</v>
          </cell>
          <cell r="O1354" t="str">
            <v>....</v>
          </cell>
          <cell r="U1354">
            <v>207682196</v>
          </cell>
        </row>
        <row r="1355">
          <cell r="A1355" t="str">
            <v>553....</v>
          </cell>
          <cell r="N1355" t="str">
            <v>......</v>
          </cell>
          <cell r="O1355" t="str">
            <v>....</v>
          </cell>
          <cell r="U1355">
            <v>207682196</v>
          </cell>
        </row>
        <row r="1356">
          <cell r="A1356" t="str">
            <v>554....</v>
          </cell>
          <cell r="N1356" t="str">
            <v>......</v>
          </cell>
          <cell r="O1356" t="str">
            <v>....</v>
          </cell>
          <cell r="U1356">
            <v>207682196</v>
          </cell>
        </row>
        <row r="1357">
          <cell r="A1357" t="str">
            <v>555....</v>
          </cell>
          <cell r="N1357" t="str">
            <v>......</v>
          </cell>
          <cell r="O1357" t="str">
            <v>....</v>
          </cell>
          <cell r="U1357">
            <v>207682196</v>
          </cell>
        </row>
        <row r="1358">
          <cell r="A1358" t="str">
            <v>556....</v>
          </cell>
          <cell r="N1358" t="str">
            <v>......</v>
          </cell>
          <cell r="O1358" t="str">
            <v>....</v>
          </cell>
          <cell r="U1358">
            <v>207682196</v>
          </cell>
        </row>
        <row r="1359">
          <cell r="A1359" t="str">
            <v>557....</v>
          </cell>
          <cell r="N1359" t="str">
            <v>......</v>
          </cell>
          <cell r="O1359" t="str">
            <v>....</v>
          </cell>
          <cell r="U1359">
            <v>207682196</v>
          </cell>
        </row>
        <row r="1360">
          <cell r="A1360" t="str">
            <v>558....</v>
          </cell>
          <cell r="N1360" t="str">
            <v>......</v>
          </cell>
          <cell r="O1360" t="str">
            <v>....</v>
          </cell>
          <cell r="U1360">
            <v>207682196</v>
          </cell>
        </row>
        <row r="1361">
          <cell r="A1361" t="str">
            <v>559....</v>
          </cell>
          <cell r="N1361" t="str">
            <v>......</v>
          </cell>
          <cell r="O1361" t="str">
            <v>....</v>
          </cell>
          <cell r="U1361">
            <v>207682196</v>
          </cell>
        </row>
        <row r="1362">
          <cell r="A1362" t="str">
            <v>560....</v>
          </cell>
          <cell r="N1362" t="str">
            <v>......</v>
          </cell>
          <cell r="O1362" t="str">
            <v>....</v>
          </cell>
          <cell r="U1362">
            <v>207682196</v>
          </cell>
        </row>
        <row r="1363">
          <cell r="A1363" t="str">
            <v>561....</v>
          </cell>
          <cell r="N1363" t="str">
            <v>......</v>
          </cell>
          <cell r="O1363" t="str">
            <v>....</v>
          </cell>
          <cell r="U1363">
            <v>207682196</v>
          </cell>
        </row>
        <row r="1364">
          <cell r="A1364" t="str">
            <v>562....</v>
          </cell>
          <cell r="N1364" t="str">
            <v>......</v>
          </cell>
          <cell r="O1364" t="str">
            <v>....</v>
          </cell>
          <cell r="U1364">
            <v>207682196</v>
          </cell>
        </row>
        <row r="1365">
          <cell r="A1365" t="str">
            <v>563....</v>
          </cell>
          <cell r="N1365" t="str">
            <v>......</v>
          </cell>
          <cell r="O1365" t="str">
            <v>....</v>
          </cell>
          <cell r="U1365">
            <v>207682196</v>
          </cell>
        </row>
        <row r="1366">
          <cell r="A1366" t="str">
            <v>564....</v>
          </cell>
          <cell r="N1366" t="str">
            <v>......</v>
          </cell>
          <cell r="O1366" t="str">
            <v>....</v>
          </cell>
          <cell r="U1366">
            <v>207682196</v>
          </cell>
        </row>
        <row r="1367">
          <cell r="A1367" t="str">
            <v>565....</v>
          </cell>
          <cell r="N1367" t="str">
            <v>......</v>
          </cell>
          <cell r="O1367" t="str">
            <v>....</v>
          </cell>
          <cell r="U1367">
            <v>207682196</v>
          </cell>
        </row>
        <row r="1368">
          <cell r="A1368" t="str">
            <v>566....</v>
          </cell>
          <cell r="N1368" t="str">
            <v>......</v>
          </cell>
          <cell r="O1368" t="str">
            <v>....</v>
          </cell>
          <cell r="U1368">
            <v>207682196</v>
          </cell>
        </row>
        <row r="1369">
          <cell r="A1369" t="str">
            <v>567....</v>
          </cell>
          <cell r="N1369" t="str">
            <v>......</v>
          </cell>
          <cell r="O1369" t="str">
            <v>....</v>
          </cell>
          <cell r="U1369">
            <v>207682196</v>
          </cell>
        </row>
        <row r="1370">
          <cell r="A1370" t="str">
            <v>568....</v>
          </cell>
          <cell r="N1370" t="str">
            <v>......</v>
          </cell>
          <cell r="O1370" t="str">
            <v>....</v>
          </cell>
          <cell r="U1370">
            <v>207682196</v>
          </cell>
        </row>
        <row r="1371">
          <cell r="A1371" t="str">
            <v>569....</v>
          </cell>
          <cell r="N1371" t="str">
            <v>......</v>
          </cell>
          <cell r="O1371" t="str">
            <v>....</v>
          </cell>
          <cell r="U1371">
            <v>207682196</v>
          </cell>
        </row>
        <row r="1372">
          <cell r="A1372" t="str">
            <v>570....</v>
          </cell>
          <cell r="N1372" t="str">
            <v>......</v>
          </cell>
          <cell r="O1372" t="str">
            <v>....</v>
          </cell>
          <cell r="U1372">
            <v>207682196</v>
          </cell>
        </row>
        <row r="1373">
          <cell r="A1373" t="str">
            <v>571....</v>
          </cell>
          <cell r="N1373" t="str">
            <v>......</v>
          </cell>
          <cell r="O1373" t="str">
            <v>....</v>
          </cell>
          <cell r="U1373">
            <v>207682196</v>
          </cell>
        </row>
        <row r="1374">
          <cell r="A1374" t="str">
            <v>572....</v>
          </cell>
          <cell r="N1374" t="str">
            <v>......</v>
          </cell>
          <cell r="O1374" t="str">
            <v>....</v>
          </cell>
          <cell r="U1374">
            <v>207682196</v>
          </cell>
        </row>
        <row r="1375">
          <cell r="A1375" t="str">
            <v>573....</v>
          </cell>
          <cell r="N1375" t="str">
            <v>......</v>
          </cell>
          <cell r="O1375" t="str">
            <v>....</v>
          </cell>
          <cell r="U1375">
            <v>207682196</v>
          </cell>
        </row>
        <row r="1376">
          <cell r="A1376" t="str">
            <v>574....</v>
          </cell>
          <cell r="N1376" t="str">
            <v>......</v>
          </cell>
          <cell r="O1376" t="str">
            <v>....</v>
          </cell>
          <cell r="U1376">
            <v>207682196</v>
          </cell>
        </row>
        <row r="1377">
          <cell r="A1377" t="str">
            <v>575....</v>
          </cell>
          <cell r="N1377" t="str">
            <v>......</v>
          </cell>
          <cell r="O1377" t="str">
            <v>....</v>
          </cell>
          <cell r="U1377">
            <v>207682196</v>
          </cell>
        </row>
        <row r="1378">
          <cell r="A1378" t="str">
            <v>576....</v>
          </cell>
          <cell r="N1378" t="str">
            <v>......</v>
          </cell>
          <cell r="O1378" t="str">
            <v>....</v>
          </cell>
          <cell r="U1378">
            <v>207682196</v>
          </cell>
        </row>
        <row r="1379">
          <cell r="A1379" t="str">
            <v>577....</v>
          </cell>
          <cell r="N1379" t="str">
            <v>......</v>
          </cell>
          <cell r="O1379" t="str">
            <v>....</v>
          </cell>
          <cell r="U1379">
            <v>207682196</v>
          </cell>
        </row>
        <row r="1380">
          <cell r="A1380" t="str">
            <v>578....</v>
          </cell>
          <cell r="N1380" t="str">
            <v>......</v>
          </cell>
          <cell r="O1380" t="str">
            <v>....</v>
          </cell>
          <cell r="U1380">
            <v>207682196</v>
          </cell>
        </row>
        <row r="1381">
          <cell r="A1381" t="str">
            <v>579....</v>
          </cell>
          <cell r="N1381" t="str">
            <v>......</v>
          </cell>
          <cell r="O1381" t="str">
            <v>....</v>
          </cell>
          <cell r="U1381">
            <v>207682196</v>
          </cell>
        </row>
        <row r="1382">
          <cell r="A1382" t="str">
            <v>580....</v>
          </cell>
          <cell r="N1382" t="str">
            <v>......</v>
          </cell>
          <cell r="O1382" t="str">
            <v>....</v>
          </cell>
          <cell r="U1382">
            <v>207682196</v>
          </cell>
        </row>
        <row r="1383">
          <cell r="A1383" t="str">
            <v>581....</v>
          </cell>
          <cell r="N1383" t="str">
            <v>......</v>
          </cell>
          <cell r="O1383" t="str">
            <v>....</v>
          </cell>
          <cell r="U1383">
            <v>207682196</v>
          </cell>
        </row>
        <row r="1384">
          <cell r="A1384" t="str">
            <v>582....</v>
          </cell>
          <cell r="N1384" t="str">
            <v>......</v>
          </cell>
          <cell r="O1384" t="str">
            <v>....</v>
          </cell>
          <cell r="U1384">
            <v>207682196</v>
          </cell>
        </row>
        <row r="1385">
          <cell r="A1385" t="str">
            <v>583....</v>
          </cell>
          <cell r="N1385" t="str">
            <v>......</v>
          </cell>
          <cell r="O1385" t="str">
            <v>....</v>
          </cell>
          <cell r="U1385">
            <v>207682196</v>
          </cell>
        </row>
        <row r="1386">
          <cell r="A1386" t="str">
            <v>584....</v>
          </cell>
          <cell r="N1386" t="str">
            <v>......</v>
          </cell>
          <cell r="O1386" t="str">
            <v>....</v>
          </cell>
          <cell r="U1386">
            <v>207682196</v>
          </cell>
        </row>
        <row r="1387">
          <cell r="A1387" t="str">
            <v>585....</v>
          </cell>
          <cell r="N1387" t="str">
            <v>......</v>
          </cell>
          <cell r="O1387" t="str">
            <v>....</v>
          </cell>
          <cell r="U1387">
            <v>207682196</v>
          </cell>
        </row>
        <row r="1388">
          <cell r="A1388" t="str">
            <v>586....</v>
          </cell>
          <cell r="N1388" t="str">
            <v>......</v>
          </cell>
          <cell r="O1388" t="str">
            <v>....</v>
          </cell>
          <cell r="U1388">
            <v>207682196</v>
          </cell>
        </row>
        <row r="1389">
          <cell r="A1389" t="str">
            <v>587....</v>
          </cell>
          <cell r="N1389" t="str">
            <v>......</v>
          </cell>
          <cell r="O1389" t="str">
            <v>....</v>
          </cell>
          <cell r="U1389">
            <v>207682196</v>
          </cell>
        </row>
        <row r="1390">
          <cell r="A1390" t="str">
            <v>588....</v>
          </cell>
          <cell r="N1390" t="str">
            <v>......</v>
          </cell>
          <cell r="O1390" t="str">
            <v>....</v>
          </cell>
          <cell r="U1390">
            <v>207682196</v>
          </cell>
        </row>
        <row r="1391">
          <cell r="A1391" t="str">
            <v>589....</v>
          </cell>
          <cell r="N1391" t="str">
            <v>......</v>
          </cell>
          <cell r="O1391" t="str">
            <v>....</v>
          </cell>
          <cell r="U1391">
            <v>207682196</v>
          </cell>
        </row>
        <row r="1392">
          <cell r="A1392" t="str">
            <v>590....</v>
          </cell>
          <cell r="N1392" t="str">
            <v>......</v>
          </cell>
          <cell r="O1392" t="str">
            <v>....</v>
          </cell>
          <cell r="U1392">
            <v>207682196</v>
          </cell>
        </row>
        <row r="1393">
          <cell r="A1393" t="str">
            <v>591....</v>
          </cell>
          <cell r="N1393" t="str">
            <v>......</v>
          </cell>
          <cell r="O1393" t="str">
            <v>....</v>
          </cell>
          <cell r="U1393">
            <v>207682196</v>
          </cell>
        </row>
        <row r="1394">
          <cell r="A1394" t="str">
            <v>592....</v>
          </cell>
          <cell r="N1394" t="str">
            <v>......</v>
          </cell>
          <cell r="O1394" t="str">
            <v>....</v>
          </cell>
          <cell r="U1394">
            <v>207682196</v>
          </cell>
        </row>
        <row r="1395">
          <cell r="A1395" t="str">
            <v>593....</v>
          </cell>
          <cell r="N1395" t="str">
            <v>......</v>
          </cell>
          <cell r="O1395" t="str">
            <v>....</v>
          </cell>
          <cell r="U1395">
            <v>207682196</v>
          </cell>
        </row>
        <row r="1396">
          <cell r="A1396" t="str">
            <v>594....</v>
          </cell>
          <cell r="N1396" t="str">
            <v>......</v>
          </cell>
          <cell r="O1396" t="str">
            <v>....</v>
          </cell>
          <cell r="U1396">
            <v>207682196</v>
          </cell>
        </row>
        <row r="1397">
          <cell r="A1397" t="str">
            <v>595....</v>
          </cell>
          <cell r="N1397" t="str">
            <v>......</v>
          </cell>
          <cell r="O1397" t="str">
            <v>....</v>
          </cell>
          <cell r="U1397">
            <v>207682196</v>
          </cell>
        </row>
        <row r="1398">
          <cell r="A1398" t="str">
            <v>596....</v>
          </cell>
          <cell r="N1398" t="str">
            <v>......</v>
          </cell>
          <cell r="O1398" t="str">
            <v>....</v>
          </cell>
          <cell r="U1398">
            <v>207682196</v>
          </cell>
        </row>
        <row r="1399">
          <cell r="A1399" t="str">
            <v>597....</v>
          </cell>
          <cell r="N1399" t="str">
            <v>......</v>
          </cell>
          <cell r="O1399" t="str">
            <v>....</v>
          </cell>
          <cell r="U1399">
            <v>207682196</v>
          </cell>
        </row>
        <row r="1400">
          <cell r="A1400" t="str">
            <v>598....</v>
          </cell>
          <cell r="N1400" t="str">
            <v>......</v>
          </cell>
          <cell r="O1400" t="str">
            <v>....</v>
          </cell>
          <cell r="U1400">
            <v>207682196</v>
          </cell>
        </row>
        <row r="1401">
          <cell r="A1401" t="str">
            <v>599....</v>
          </cell>
          <cell r="N1401" t="str">
            <v>......</v>
          </cell>
          <cell r="O1401" t="str">
            <v>....</v>
          </cell>
          <cell r="U1401">
            <v>207682196</v>
          </cell>
        </row>
        <row r="1402">
          <cell r="A1402" t="str">
            <v>600....</v>
          </cell>
          <cell r="N1402" t="str">
            <v>......</v>
          </cell>
          <cell r="O1402" t="str">
            <v>....</v>
          </cell>
          <cell r="U1402">
            <v>207682196</v>
          </cell>
        </row>
        <row r="1403">
          <cell r="A1403" t="str">
            <v>601....</v>
          </cell>
          <cell r="N1403" t="str">
            <v>......</v>
          </cell>
          <cell r="O1403" t="str">
            <v>....</v>
          </cell>
          <cell r="U1403">
            <v>207682196</v>
          </cell>
        </row>
        <row r="1404">
          <cell r="A1404" t="str">
            <v>602....</v>
          </cell>
          <cell r="N1404" t="str">
            <v>......</v>
          </cell>
          <cell r="O1404" t="str">
            <v>....</v>
          </cell>
          <cell r="U1404">
            <v>207682196</v>
          </cell>
        </row>
        <row r="1405">
          <cell r="A1405" t="str">
            <v>603....</v>
          </cell>
          <cell r="N1405" t="str">
            <v>......</v>
          </cell>
          <cell r="O1405" t="str">
            <v>....</v>
          </cell>
          <cell r="U1405">
            <v>207682196</v>
          </cell>
        </row>
        <row r="1406">
          <cell r="A1406" t="str">
            <v>604....</v>
          </cell>
          <cell r="N1406" t="str">
            <v>......</v>
          </cell>
          <cell r="O1406" t="str">
            <v>....</v>
          </cell>
          <cell r="U1406">
            <v>207682196</v>
          </cell>
        </row>
        <row r="1407">
          <cell r="A1407" t="str">
            <v>605....</v>
          </cell>
          <cell r="N1407" t="str">
            <v>......</v>
          </cell>
          <cell r="O1407" t="str">
            <v>....</v>
          </cell>
          <cell r="U1407">
            <v>207682196</v>
          </cell>
        </row>
        <row r="1408">
          <cell r="A1408" t="str">
            <v>606....</v>
          </cell>
          <cell r="N1408" t="str">
            <v>......</v>
          </cell>
          <cell r="O1408" t="str">
            <v>....</v>
          </cell>
          <cell r="U1408">
            <v>207682196</v>
          </cell>
        </row>
        <row r="1409">
          <cell r="A1409" t="str">
            <v>607....</v>
          </cell>
          <cell r="N1409" t="str">
            <v>......</v>
          </cell>
          <cell r="O1409" t="str">
            <v>....</v>
          </cell>
          <cell r="U1409">
            <v>207682196</v>
          </cell>
        </row>
        <row r="1410">
          <cell r="A1410" t="str">
            <v>608....</v>
          </cell>
          <cell r="N1410" t="str">
            <v>......</v>
          </cell>
          <cell r="O1410" t="str">
            <v>....</v>
          </cell>
          <cell r="U1410">
            <v>207682196</v>
          </cell>
        </row>
        <row r="1411">
          <cell r="A1411" t="str">
            <v>609....</v>
          </cell>
          <cell r="N1411" t="str">
            <v>......</v>
          </cell>
          <cell r="O1411" t="str">
            <v>....</v>
          </cell>
          <cell r="U1411">
            <v>207682196</v>
          </cell>
        </row>
        <row r="1412">
          <cell r="A1412" t="str">
            <v>610....</v>
          </cell>
          <cell r="N1412" t="str">
            <v>......</v>
          </cell>
          <cell r="O1412" t="str">
            <v>....</v>
          </cell>
          <cell r="U1412">
            <v>207682196</v>
          </cell>
        </row>
        <row r="1413">
          <cell r="A1413" t="str">
            <v>611....</v>
          </cell>
          <cell r="N1413" t="str">
            <v>......</v>
          </cell>
          <cell r="O1413" t="str">
            <v>....</v>
          </cell>
          <cell r="U1413">
            <v>207682196</v>
          </cell>
        </row>
        <row r="1414">
          <cell r="A1414" t="str">
            <v>612....</v>
          </cell>
          <cell r="N1414" t="str">
            <v>......</v>
          </cell>
          <cell r="O1414" t="str">
            <v>....</v>
          </cell>
          <cell r="U1414">
            <v>207682196</v>
          </cell>
        </row>
        <row r="1415">
          <cell r="A1415" t="str">
            <v>613....</v>
          </cell>
          <cell r="N1415" t="str">
            <v>......</v>
          </cell>
          <cell r="O1415" t="str">
            <v>....</v>
          </cell>
          <cell r="U1415">
            <v>207682196</v>
          </cell>
        </row>
        <row r="1416">
          <cell r="A1416" t="str">
            <v>614....</v>
          </cell>
          <cell r="N1416" t="str">
            <v>......</v>
          </cell>
          <cell r="O1416" t="str">
            <v>....</v>
          </cell>
          <cell r="U1416">
            <v>207682196</v>
          </cell>
        </row>
        <row r="1417">
          <cell r="A1417" t="str">
            <v>615....</v>
          </cell>
          <cell r="N1417" t="str">
            <v>......</v>
          </cell>
          <cell r="O1417" t="str">
            <v>....</v>
          </cell>
          <cell r="U1417">
            <v>207682196</v>
          </cell>
        </row>
        <row r="1418">
          <cell r="A1418" t="str">
            <v>616....</v>
          </cell>
          <cell r="N1418" t="str">
            <v>......</v>
          </cell>
          <cell r="O1418" t="str">
            <v>....</v>
          </cell>
          <cell r="U1418">
            <v>207682196</v>
          </cell>
        </row>
        <row r="1419">
          <cell r="A1419" t="str">
            <v>617....</v>
          </cell>
          <cell r="N1419" t="str">
            <v>......</v>
          </cell>
          <cell r="O1419" t="str">
            <v>....</v>
          </cell>
          <cell r="U1419">
            <v>207682196</v>
          </cell>
        </row>
        <row r="1420">
          <cell r="A1420" t="str">
            <v>618....</v>
          </cell>
          <cell r="N1420" t="str">
            <v>......</v>
          </cell>
          <cell r="O1420" t="str">
            <v>....</v>
          </cell>
          <cell r="U1420">
            <v>207682196</v>
          </cell>
        </row>
        <row r="1421">
          <cell r="A1421" t="str">
            <v>619....</v>
          </cell>
          <cell r="N1421" t="str">
            <v>......</v>
          </cell>
          <cell r="O1421" t="str">
            <v>....</v>
          </cell>
          <cell r="U1421">
            <v>207682196</v>
          </cell>
        </row>
        <row r="1422">
          <cell r="A1422" t="str">
            <v>620....</v>
          </cell>
          <cell r="N1422" t="str">
            <v>......</v>
          </cell>
          <cell r="O1422" t="str">
            <v>....</v>
          </cell>
          <cell r="U1422">
            <v>207682196</v>
          </cell>
        </row>
        <row r="1423">
          <cell r="A1423" t="str">
            <v>621....</v>
          </cell>
          <cell r="N1423" t="str">
            <v>......</v>
          </cell>
          <cell r="O1423" t="str">
            <v>....</v>
          </cell>
          <cell r="U1423">
            <v>207682196</v>
          </cell>
        </row>
        <row r="1424">
          <cell r="A1424" t="str">
            <v>622....</v>
          </cell>
          <cell r="N1424" t="str">
            <v>......</v>
          </cell>
          <cell r="O1424" t="str">
            <v>....</v>
          </cell>
          <cell r="U1424">
            <v>207682196</v>
          </cell>
        </row>
        <row r="1425">
          <cell r="A1425" t="str">
            <v>623....</v>
          </cell>
          <cell r="N1425" t="str">
            <v>......</v>
          </cell>
          <cell r="O1425" t="str">
            <v>....</v>
          </cell>
          <cell r="U1425">
            <v>207682196</v>
          </cell>
        </row>
        <row r="1426">
          <cell r="A1426" t="str">
            <v>624....</v>
          </cell>
          <cell r="N1426" t="str">
            <v>......</v>
          </cell>
          <cell r="O1426" t="str">
            <v>....</v>
          </cell>
          <cell r="U1426">
            <v>207682196</v>
          </cell>
        </row>
        <row r="1427">
          <cell r="A1427" t="str">
            <v>625....</v>
          </cell>
          <cell r="N1427" t="str">
            <v>......</v>
          </cell>
          <cell r="O1427" t="str">
            <v>....</v>
          </cell>
          <cell r="U1427">
            <v>207682196</v>
          </cell>
        </row>
        <row r="1428">
          <cell r="A1428" t="str">
            <v>626....</v>
          </cell>
          <cell r="N1428" t="str">
            <v>......</v>
          </cell>
          <cell r="O1428" t="str">
            <v>....</v>
          </cell>
          <cell r="U1428">
            <v>207682196</v>
          </cell>
        </row>
        <row r="1429">
          <cell r="A1429" t="str">
            <v>627....</v>
          </cell>
          <cell r="N1429" t="str">
            <v>......</v>
          </cell>
          <cell r="O1429" t="str">
            <v>....</v>
          </cell>
          <cell r="U1429">
            <v>207682196</v>
          </cell>
        </row>
        <row r="1430">
          <cell r="A1430" t="str">
            <v>628....</v>
          </cell>
          <cell r="N1430" t="str">
            <v>......</v>
          </cell>
          <cell r="O1430" t="str">
            <v>....</v>
          </cell>
          <cell r="U1430">
            <v>207682196</v>
          </cell>
        </row>
        <row r="1431">
          <cell r="A1431" t="str">
            <v>629....</v>
          </cell>
          <cell r="N1431" t="str">
            <v>......</v>
          </cell>
          <cell r="O1431" t="str">
            <v>....</v>
          </cell>
          <cell r="U1431">
            <v>207682196</v>
          </cell>
        </row>
        <row r="1432">
          <cell r="A1432" t="str">
            <v>630....</v>
          </cell>
          <cell r="N1432" t="str">
            <v>......</v>
          </cell>
          <cell r="O1432" t="str">
            <v>....</v>
          </cell>
          <cell r="U1432">
            <v>207682196</v>
          </cell>
        </row>
        <row r="1433">
          <cell r="A1433" t="str">
            <v>631....</v>
          </cell>
          <cell r="N1433" t="str">
            <v>......</v>
          </cell>
          <cell r="O1433" t="str">
            <v>....</v>
          </cell>
          <cell r="U1433">
            <v>207682196</v>
          </cell>
        </row>
        <row r="1434">
          <cell r="A1434" t="str">
            <v>632....</v>
          </cell>
          <cell r="N1434" t="str">
            <v>......</v>
          </cell>
          <cell r="O1434" t="str">
            <v>....</v>
          </cell>
          <cell r="U1434">
            <v>207682196</v>
          </cell>
        </row>
        <row r="1435">
          <cell r="A1435" t="str">
            <v>633....</v>
          </cell>
          <cell r="N1435" t="str">
            <v>......</v>
          </cell>
          <cell r="O1435" t="str">
            <v>....</v>
          </cell>
          <cell r="U1435">
            <v>207682196</v>
          </cell>
        </row>
        <row r="1436">
          <cell r="A1436" t="str">
            <v>634....</v>
          </cell>
          <cell r="N1436" t="str">
            <v>......</v>
          </cell>
          <cell r="O1436" t="str">
            <v>....</v>
          </cell>
          <cell r="U1436">
            <v>207682196</v>
          </cell>
        </row>
        <row r="1437">
          <cell r="A1437" t="str">
            <v>635....</v>
          </cell>
          <cell r="N1437" t="str">
            <v>......</v>
          </cell>
          <cell r="O1437" t="str">
            <v>....</v>
          </cell>
          <cell r="U1437">
            <v>207682196</v>
          </cell>
        </row>
        <row r="1438">
          <cell r="A1438" t="str">
            <v>636....</v>
          </cell>
          <cell r="N1438" t="str">
            <v>......</v>
          </cell>
          <cell r="O1438" t="str">
            <v>....</v>
          </cell>
          <cell r="U1438">
            <v>207682196</v>
          </cell>
        </row>
        <row r="1439">
          <cell r="A1439" t="str">
            <v>637....</v>
          </cell>
          <cell r="N1439" t="str">
            <v>......</v>
          </cell>
          <cell r="O1439" t="str">
            <v>....</v>
          </cell>
          <cell r="U1439">
            <v>207682196</v>
          </cell>
        </row>
        <row r="1440">
          <cell r="A1440" t="str">
            <v>638....</v>
          </cell>
          <cell r="N1440" t="str">
            <v>......</v>
          </cell>
          <cell r="O1440" t="str">
            <v>....</v>
          </cell>
          <cell r="U1440">
            <v>207682196</v>
          </cell>
        </row>
        <row r="1441">
          <cell r="A1441" t="str">
            <v>639....</v>
          </cell>
          <cell r="N1441" t="str">
            <v>......</v>
          </cell>
          <cell r="O1441" t="str">
            <v>....</v>
          </cell>
          <cell r="U1441">
            <v>207682196</v>
          </cell>
        </row>
        <row r="1442">
          <cell r="A1442" t="str">
            <v>640....</v>
          </cell>
          <cell r="N1442" t="str">
            <v>......</v>
          </cell>
          <cell r="O1442" t="str">
            <v>....</v>
          </cell>
          <cell r="U1442">
            <v>207682196</v>
          </cell>
        </row>
        <row r="1443">
          <cell r="A1443" t="str">
            <v>641....</v>
          </cell>
          <cell r="N1443" t="str">
            <v>......</v>
          </cell>
          <cell r="O1443" t="str">
            <v>....</v>
          </cell>
          <cell r="U1443">
            <v>207682196</v>
          </cell>
        </row>
        <row r="1444">
          <cell r="A1444" t="str">
            <v>642....</v>
          </cell>
          <cell r="N1444" t="str">
            <v>......</v>
          </cell>
          <cell r="O1444" t="str">
            <v>....</v>
          </cell>
          <cell r="U1444">
            <v>207682196</v>
          </cell>
        </row>
        <row r="1445">
          <cell r="A1445" t="str">
            <v>643....</v>
          </cell>
          <cell r="N1445" t="str">
            <v>......</v>
          </cell>
          <cell r="O1445" t="str">
            <v>....</v>
          </cell>
          <cell r="U1445">
            <v>207682196</v>
          </cell>
        </row>
        <row r="1446">
          <cell r="A1446" t="str">
            <v>644....</v>
          </cell>
          <cell r="N1446" t="str">
            <v>......</v>
          </cell>
          <cell r="O1446" t="str">
            <v>....</v>
          </cell>
          <cell r="U1446">
            <v>207682196</v>
          </cell>
        </row>
        <row r="1447">
          <cell r="A1447" t="str">
            <v>645....</v>
          </cell>
          <cell r="N1447" t="str">
            <v>......</v>
          </cell>
          <cell r="O1447" t="str">
            <v>....</v>
          </cell>
          <cell r="U1447">
            <v>207682196</v>
          </cell>
        </row>
        <row r="1448">
          <cell r="A1448" t="str">
            <v>646....</v>
          </cell>
          <cell r="N1448" t="str">
            <v>......</v>
          </cell>
          <cell r="O1448" t="str">
            <v>....</v>
          </cell>
          <cell r="U1448">
            <v>207682196</v>
          </cell>
        </row>
        <row r="1449">
          <cell r="A1449" t="str">
            <v>647....</v>
          </cell>
          <cell r="N1449" t="str">
            <v>......</v>
          </cell>
          <cell r="O1449" t="str">
            <v>....</v>
          </cell>
          <cell r="U1449">
            <v>207682196</v>
          </cell>
        </row>
        <row r="1450">
          <cell r="A1450" t="str">
            <v>648....</v>
          </cell>
          <cell r="N1450" t="str">
            <v>......</v>
          </cell>
          <cell r="O1450" t="str">
            <v>....</v>
          </cell>
          <cell r="U1450">
            <v>207682196</v>
          </cell>
        </row>
        <row r="1451">
          <cell r="A1451" t="str">
            <v>649....</v>
          </cell>
          <cell r="N1451" t="str">
            <v>......</v>
          </cell>
          <cell r="O1451" t="str">
            <v>....</v>
          </cell>
          <cell r="U1451">
            <v>207682196</v>
          </cell>
        </row>
        <row r="1452">
          <cell r="A1452" t="str">
            <v>650....</v>
          </cell>
          <cell r="N1452" t="str">
            <v>......</v>
          </cell>
          <cell r="O1452" t="str">
            <v>....</v>
          </cell>
          <cell r="U1452">
            <v>207682196</v>
          </cell>
        </row>
        <row r="1453">
          <cell r="A1453" t="str">
            <v>651....</v>
          </cell>
          <cell r="N1453" t="str">
            <v>......</v>
          </cell>
          <cell r="O1453" t="str">
            <v>....</v>
          </cell>
          <cell r="U1453">
            <v>207682196</v>
          </cell>
        </row>
        <row r="1454">
          <cell r="A1454" t="str">
            <v>652....</v>
          </cell>
          <cell r="N1454" t="str">
            <v>......</v>
          </cell>
          <cell r="O1454" t="str">
            <v>....</v>
          </cell>
          <cell r="U1454">
            <v>207682196</v>
          </cell>
        </row>
        <row r="1455">
          <cell r="A1455" t="str">
            <v>653....</v>
          </cell>
          <cell r="N1455" t="str">
            <v>......</v>
          </cell>
          <cell r="O1455" t="str">
            <v>....</v>
          </cell>
          <cell r="U1455">
            <v>207682196</v>
          </cell>
        </row>
        <row r="1456">
          <cell r="A1456" t="str">
            <v>654....</v>
          </cell>
          <cell r="N1456" t="str">
            <v>......</v>
          </cell>
          <cell r="O1456" t="str">
            <v>....</v>
          </cell>
          <cell r="U1456">
            <v>207682196</v>
          </cell>
        </row>
        <row r="1457">
          <cell r="A1457" t="str">
            <v>655....</v>
          </cell>
          <cell r="N1457" t="str">
            <v>......</v>
          </cell>
          <cell r="O1457" t="str">
            <v>....</v>
          </cell>
          <cell r="U1457">
            <v>207682196</v>
          </cell>
        </row>
        <row r="1458">
          <cell r="A1458" t="str">
            <v>656....</v>
          </cell>
          <cell r="N1458" t="str">
            <v>......</v>
          </cell>
          <cell r="O1458" t="str">
            <v>....</v>
          </cell>
          <cell r="U1458">
            <v>207682196</v>
          </cell>
        </row>
        <row r="1459">
          <cell r="A1459" t="str">
            <v>657....</v>
          </cell>
          <cell r="N1459" t="str">
            <v>......</v>
          </cell>
          <cell r="O1459" t="str">
            <v>....</v>
          </cell>
          <cell r="U1459">
            <v>207682196</v>
          </cell>
        </row>
        <row r="1460">
          <cell r="A1460" t="str">
            <v>658....</v>
          </cell>
          <cell r="N1460" t="str">
            <v>......</v>
          </cell>
          <cell r="O1460" t="str">
            <v>....</v>
          </cell>
          <cell r="U1460">
            <v>207682196</v>
          </cell>
        </row>
        <row r="1461">
          <cell r="A1461" t="str">
            <v>659....</v>
          </cell>
          <cell r="N1461" t="str">
            <v>......</v>
          </cell>
          <cell r="O1461" t="str">
            <v>....</v>
          </cell>
          <cell r="U1461">
            <v>207682196</v>
          </cell>
        </row>
        <row r="1462">
          <cell r="A1462" t="str">
            <v>660....</v>
          </cell>
          <cell r="N1462" t="str">
            <v>......</v>
          </cell>
          <cell r="O1462" t="str">
            <v>....</v>
          </cell>
          <cell r="U1462">
            <v>207682196</v>
          </cell>
        </row>
        <row r="1463">
          <cell r="A1463" t="str">
            <v>661....</v>
          </cell>
          <cell r="N1463" t="str">
            <v>......</v>
          </cell>
          <cell r="O1463" t="str">
            <v>....</v>
          </cell>
          <cell r="U1463">
            <v>207682196</v>
          </cell>
        </row>
        <row r="1464">
          <cell r="A1464" t="str">
            <v>662....</v>
          </cell>
          <cell r="N1464" t="str">
            <v>......</v>
          </cell>
          <cell r="O1464" t="str">
            <v>....</v>
          </cell>
          <cell r="U1464">
            <v>207682196</v>
          </cell>
        </row>
        <row r="1465">
          <cell r="A1465" t="str">
            <v>663....</v>
          </cell>
          <cell r="N1465" t="str">
            <v>......</v>
          </cell>
          <cell r="O1465" t="str">
            <v>....</v>
          </cell>
          <cell r="U1465">
            <v>207682196</v>
          </cell>
        </row>
        <row r="1466">
          <cell r="A1466" t="str">
            <v>664....</v>
          </cell>
          <cell r="N1466" t="str">
            <v>......</v>
          </cell>
          <cell r="O1466" t="str">
            <v>....</v>
          </cell>
          <cell r="U1466">
            <v>207682196</v>
          </cell>
        </row>
        <row r="1467">
          <cell r="A1467" t="str">
            <v>665....</v>
          </cell>
          <cell r="N1467" t="str">
            <v>......</v>
          </cell>
          <cell r="O1467" t="str">
            <v>....</v>
          </cell>
          <cell r="U1467">
            <v>207682196</v>
          </cell>
        </row>
        <row r="1468">
          <cell r="A1468" t="str">
            <v>666....</v>
          </cell>
          <cell r="N1468" t="str">
            <v>......</v>
          </cell>
          <cell r="O1468" t="str">
            <v>....</v>
          </cell>
          <cell r="U1468">
            <v>207682196</v>
          </cell>
        </row>
        <row r="1469">
          <cell r="A1469" t="str">
            <v>667....</v>
          </cell>
          <cell r="N1469" t="str">
            <v>......</v>
          </cell>
          <cell r="O1469" t="str">
            <v>....</v>
          </cell>
          <cell r="U1469">
            <v>207682196</v>
          </cell>
        </row>
        <row r="1470">
          <cell r="A1470" t="str">
            <v>668....</v>
          </cell>
          <cell r="N1470" t="str">
            <v>......</v>
          </cell>
          <cell r="O1470" t="str">
            <v>....</v>
          </cell>
          <cell r="U1470">
            <v>207682196</v>
          </cell>
        </row>
        <row r="1471">
          <cell r="A1471" t="str">
            <v>669....</v>
          </cell>
          <cell r="N1471" t="str">
            <v>......</v>
          </cell>
          <cell r="O1471" t="str">
            <v>....</v>
          </cell>
          <cell r="U1471">
            <v>207682196</v>
          </cell>
        </row>
        <row r="1472">
          <cell r="A1472" t="str">
            <v>670....</v>
          </cell>
          <cell r="N1472" t="str">
            <v>......</v>
          </cell>
          <cell r="O1472" t="str">
            <v>....</v>
          </cell>
          <cell r="U1472">
            <v>207682196</v>
          </cell>
        </row>
        <row r="1473">
          <cell r="A1473" t="str">
            <v>671....</v>
          </cell>
          <cell r="N1473" t="str">
            <v>......</v>
          </cell>
          <cell r="O1473" t="str">
            <v>....</v>
          </cell>
          <cell r="U1473">
            <v>207682196</v>
          </cell>
        </row>
        <row r="1474">
          <cell r="A1474" t="str">
            <v>672....</v>
          </cell>
          <cell r="N1474" t="str">
            <v>......</v>
          </cell>
          <cell r="O1474" t="str">
            <v>....</v>
          </cell>
          <cell r="U1474">
            <v>207682196</v>
          </cell>
        </row>
        <row r="1475">
          <cell r="A1475" t="str">
            <v>673....</v>
          </cell>
          <cell r="N1475" t="str">
            <v>......</v>
          </cell>
          <cell r="O1475" t="str">
            <v>....</v>
          </cell>
          <cell r="U1475">
            <v>207682196</v>
          </cell>
        </row>
        <row r="1476">
          <cell r="A1476" t="str">
            <v>674....</v>
          </cell>
          <cell r="N1476" t="str">
            <v>......</v>
          </cell>
          <cell r="O1476" t="str">
            <v>....</v>
          </cell>
          <cell r="U1476">
            <v>207682196</v>
          </cell>
        </row>
        <row r="1477">
          <cell r="A1477" t="str">
            <v>675....</v>
          </cell>
          <cell r="N1477" t="str">
            <v>......</v>
          </cell>
          <cell r="O1477" t="str">
            <v>....</v>
          </cell>
          <cell r="U1477">
            <v>207682196</v>
          </cell>
        </row>
        <row r="1478">
          <cell r="A1478" t="str">
            <v>676....</v>
          </cell>
          <cell r="N1478" t="str">
            <v>......</v>
          </cell>
          <cell r="O1478" t="str">
            <v>....</v>
          </cell>
          <cell r="U1478">
            <v>207682196</v>
          </cell>
        </row>
        <row r="1479">
          <cell r="A1479" t="str">
            <v>677....</v>
          </cell>
          <cell r="N1479" t="str">
            <v>......</v>
          </cell>
          <cell r="O1479" t="str">
            <v>....</v>
          </cell>
          <cell r="U1479">
            <v>207682196</v>
          </cell>
        </row>
        <row r="1480">
          <cell r="A1480" t="str">
            <v>678....</v>
          </cell>
          <cell r="N1480" t="str">
            <v>......</v>
          </cell>
          <cell r="O1480" t="str">
            <v>....</v>
          </cell>
          <cell r="U1480">
            <v>207682196</v>
          </cell>
        </row>
        <row r="1481">
          <cell r="A1481" t="str">
            <v>679....</v>
          </cell>
          <cell r="N1481" t="str">
            <v>......</v>
          </cell>
          <cell r="O1481" t="str">
            <v>....</v>
          </cell>
          <cell r="U1481">
            <v>207682196</v>
          </cell>
        </row>
        <row r="1482">
          <cell r="A1482" t="str">
            <v>680....</v>
          </cell>
          <cell r="N1482" t="str">
            <v>......</v>
          </cell>
          <cell r="O1482" t="str">
            <v>....</v>
          </cell>
          <cell r="U1482">
            <v>207682196</v>
          </cell>
        </row>
        <row r="1483">
          <cell r="A1483" t="str">
            <v>681....</v>
          </cell>
          <cell r="N1483" t="str">
            <v>......</v>
          </cell>
          <cell r="O1483" t="str">
            <v>....</v>
          </cell>
          <cell r="U1483">
            <v>207682196</v>
          </cell>
        </row>
        <row r="1484">
          <cell r="A1484" t="str">
            <v>682....</v>
          </cell>
          <cell r="N1484" t="str">
            <v>......</v>
          </cell>
          <cell r="O1484" t="str">
            <v>....</v>
          </cell>
          <cell r="U1484">
            <v>207682196</v>
          </cell>
        </row>
        <row r="1485">
          <cell r="A1485" t="str">
            <v>683....</v>
          </cell>
          <cell r="N1485" t="str">
            <v>......</v>
          </cell>
          <cell r="O1485" t="str">
            <v>....</v>
          </cell>
          <cell r="U1485">
            <v>207682196</v>
          </cell>
        </row>
        <row r="1486">
          <cell r="A1486" t="str">
            <v>684....</v>
          </cell>
          <cell r="N1486" t="str">
            <v>......</v>
          </cell>
          <cell r="O1486" t="str">
            <v>....</v>
          </cell>
          <cell r="U1486">
            <v>207682196</v>
          </cell>
        </row>
        <row r="1487">
          <cell r="A1487" t="str">
            <v>685....</v>
          </cell>
          <cell r="N1487" t="str">
            <v>......</v>
          </cell>
          <cell r="O1487" t="str">
            <v>....</v>
          </cell>
          <cell r="U1487">
            <v>207682196</v>
          </cell>
        </row>
        <row r="1488">
          <cell r="A1488" t="str">
            <v>686....</v>
          </cell>
          <cell r="N1488" t="str">
            <v>......</v>
          </cell>
          <cell r="O1488" t="str">
            <v>....</v>
          </cell>
          <cell r="U1488">
            <v>207682196</v>
          </cell>
        </row>
        <row r="1489">
          <cell r="A1489" t="str">
            <v>687....</v>
          </cell>
          <cell r="N1489" t="str">
            <v>......</v>
          </cell>
          <cell r="O1489" t="str">
            <v>....</v>
          </cell>
          <cell r="U1489">
            <v>207682196</v>
          </cell>
        </row>
        <row r="1490">
          <cell r="A1490" t="str">
            <v>688....</v>
          </cell>
          <cell r="N1490" t="str">
            <v>......</v>
          </cell>
          <cell r="O1490" t="str">
            <v>....</v>
          </cell>
          <cell r="U1490">
            <v>207682196</v>
          </cell>
        </row>
        <row r="1491">
          <cell r="A1491" t="str">
            <v>689....</v>
          </cell>
          <cell r="N1491" t="str">
            <v>......</v>
          </cell>
          <cell r="O1491" t="str">
            <v>....</v>
          </cell>
          <cell r="U1491">
            <v>207682196</v>
          </cell>
        </row>
        <row r="1492">
          <cell r="A1492" t="str">
            <v>690....</v>
          </cell>
          <cell r="N1492" t="str">
            <v>......</v>
          </cell>
          <cell r="O1492" t="str">
            <v>....</v>
          </cell>
          <cell r="U1492">
            <v>207682196</v>
          </cell>
        </row>
        <row r="1493">
          <cell r="A1493" t="str">
            <v>691....</v>
          </cell>
          <cell r="N1493" t="str">
            <v>......</v>
          </cell>
          <cell r="O1493" t="str">
            <v>....</v>
          </cell>
          <cell r="U1493">
            <v>207682196</v>
          </cell>
        </row>
        <row r="1494">
          <cell r="A1494" t="str">
            <v>692....</v>
          </cell>
          <cell r="N1494" t="str">
            <v>......</v>
          </cell>
          <cell r="O1494" t="str">
            <v>....</v>
          </cell>
          <cell r="U1494">
            <v>207682196</v>
          </cell>
        </row>
        <row r="1495">
          <cell r="A1495" t="str">
            <v>693....</v>
          </cell>
          <cell r="N1495" t="str">
            <v>......</v>
          </cell>
          <cell r="O1495" t="str">
            <v>....</v>
          </cell>
          <cell r="U1495">
            <v>207682196</v>
          </cell>
        </row>
        <row r="1496">
          <cell r="A1496" t="str">
            <v>694....</v>
          </cell>
          <cell r="N1496" t="str">
            <v>......</v>
          </cell>
          <cell r="O1496" t="str">
            <v>....</v>
          </cell>
          <cell r="U1496">
            <v>207682196</v>
          </cell>
        </row>
        <row r="1497">
          <cell r="A1497" t="str">
            <v>695....</v>
          </cell>
          <cell r="N1497" t="str">
            <v>......</v>
          </cell>
          <cell r="O1497" t="str">
            <v>....</v>
          </cell>
          <cell r="U1497">
            <v>207682196</v>
          </cell>
        </row>
        <row r="1498">
          <cell r="A1498" t="str">
            <v>696....</v>
          </cell>
          <cell r="N1498" t="str">
            <v>......</v>
          </cell>
          <cell r="O1498" t="str">
            <v>....</v>
          </cell>
          <cell r="U1498">
            <v>207682196</v>
          </cell>
        </row>
        <row r="1499">
          <cell r="A1499" t="str">
            <v>697....</v>
          </cell>
          <cell r="N1499" t="str">
            <v>......</v>
          </cell>
          <cell r="O1499" t="str">
            <v>....</v>
          </cell>
          <cell r="U1499">
            <v>207682196</v>
          </cell>
        </row>
        <row r="1500">
          <cell r="A1500" t="str">
            <v>698....</v>
          </cell>
          <cell r="N1500" t="str">
            <v>......</v>
          </cell>
          <cell r="O1500" t="str">
            <v>....</v>
          </cell>
          <cell r="U1500">
            <v>207682196</v>
          </cell>
        </row>
        <row r="1501">
          <cell r="A1501" t="str">
            <v>699....</v>
          </cell>
          <cell r="N1501" t="str">
            <v>......</v>
          </cell>
          <cell r="O1501" t="str">
            <v>....</v>
          </cell>
          <cell r="U1501">
            <v>207682196</v>
          </cell>
        </row>
        <row r="1502">
          <cell r="A1502" t="str">
            <v>700....</v>
          </cell>
          <cell r="N1502" t="str">
            <v>......</v>
          </cell>
          <cell r="O1502" t="str">
            <v>....</v>
          </cell>
          <cell r="U1502">
            <v>207682196</v>
          </cell>
        </row>
        <row r="1503">
          <cell r="A1503" t="str">
            <v>701....</v>
          </cell>
          <cell r="N1503" t="str">
            <v>......</v>
          </cell>
          <cell r="O1503" t="str">
            <v>....</v>
          </cell>
          <cell r="U1503">
            <v>207682196</v>
          </cell>
        </row>
        <row r="1504">
          <cell r="A1504" t="str">
            <v>702....</v>
          </cell>
          <cell r="N1504" t="str">
            <v>......</v>
          </cell>
          <cell r="O1504" t="str">
            <v>....</v>
          </cell>
          <cell r="U1504">
            <v>207682196</v>
          </cell>
        </row>
        <row r="1505">
          <cell r="A1505" t="str">
            <v>703....</v>
          </cell>
          <cell r="N1505" t="str">
            <v>......</v>
          </cell>
          <cell r="O1505" t="str">
            <v>....</v>
          </cell>
          <cell r="U1505">
            <v>207682196</v>
          </cell>
        </row>
        <row r="1506">
          <cell r="A1506" t="str">
            <v>704....</v>
          </cell>
          <cell r="N1506" t="str">
            <v>......</v>
          </cell>
          <cell r="O1506" t="str">
            <v>....</v>
          </cell>
          <cell r="U1506">
            <v>207682196</v>
          </cell>
        </row>
        <row r="1507">
          <cell r="A1507" t="str">
            <v>705....</v>
          </cell>
          <cell r="N1507" t="str">
            <v>......</v>
          </cell>
          <cell r="O1507" t="str">
            <v>....</v>
          </cell>
          <cell r="U1507">
            <v>207682196</v>
          </cell>
        </row>
        <row r="1508">
          <cell r="A1508" t="str">
            <v>706....</v>
          </cell>
          <cell r="N1508" t="str">
            <v>......</v>
          </cell>
          <cell r="O1508" t="str">
            <v>....</v>
          </cell>
          <cell r="U1508">
            <v>207682196</v>
          </cell>
        </row>
        <row r="1509">
          <cell r="A1509" t="str">
            <v>707....</v>
          </cell>
          <cell r="N1509" t="str">
            <v>......</v>
          </cell>
          <cell r="O1509" t="str">
            <v>....</v>
          </cell>
          <cell r="U1509">
            <v>207682196</v>
          </cell>
        </row>
        <row r="1510">
          <cell r="A1510" t="str">
            <v>708....</v>
          </cell>
          <cell r="N1510" t="str">
            <v>......</v>
          </cell>
          <cell r="O1510" t="str">
            <v>....</v>
          </cell>
          <cell r="U1510">
            <v>207682196</v>
          </cell>
        </row>
        <row r="1511">
          <cell r="A1511" t="str">
            <v>709....</v>
          </cell>
          <cell r="N1511" t="str">
            <v>......</v>
          </cell>
          <cell r="O1511" t="str">
            <v>....</v>
          </cell>
          <cell r="U1511">
            <v>207682196</v>
          </cell>
        </row>
        <row r="1512">
          <cell r="A1512" t="str">
            <v>710....</v>
          </cell>
          <cell r="N1512" t="str">
            <v>......</v>
          </cell>
          <cell r="O1512" t="str">
            <v>....</v>
          </cell>
          <cell r="U1512">
            <v>207682196</v>
          </cell>
        </row>
        <row r="1513">
          <cell r="A1513" t="str">
            <v>711....</v>
          </cell>
          <cell r="N1513" t="str">
            <v>......</v>
          </cell>
          <cell r="O1513" t="str">
            <v>....</v>
          </cell>
          <cell r="U1513">
            <v>207682196</v>
          </cell>
        </row>
        <row r="1514">
          <cell r="A1514" t="str">
            <v>712....</v>
          </cell>
          <cell r="N1514" t="str">
            <v>......</v>
          </cell>
          <cell r="O1514" t="str">
            <v>....</v>
          </cell>
          <cell r="U1514">
            <v>207682196</v>
          </cell>
        </row>
        <row r="1515">
          <cell r="A1515" t="str">
            <v>713....</v>
          </cell>
          <cell r="N1515" t="str">
            <v>......</v>
          </cell>
          <cell r="O1515" t="str">
            <v>....</v>
          </cell>
          <cell r="U1515">
            <v>207682196</v>
          </cell>
        </row>
        <row r="1516">
          <cell r="A1516" t="str">
            <v>714....</v>
          </cell>
          <cell r="N1516" t="str">
            <v>......</v>
          </cell>
          <cell r="O1516" t="str">
            <v>....</v>
          </cell>
          <cell r="U1516">
            <v>207682196</v>
          </cell>
        </row>
        <row r="1517">
          <cell r="A1517" t="str">
            <v>715....</v>
          </cell>
          <cell r="N1517" t="str">
            <v>......</v>
          </cell>
          <cell r="O1517" t="str">
            <v>....</v>
          </cell>
          <cell r="U1517">
            <v>207682196</v>
          </cell>
        </row>
        <row r="1518">
          <cell r="A1518" t="str">
            <v>716....</v>
          </cell>
          <cell r="N1518" t="str">
            <v>......</v>
          </cell>
          <cell r="O1518" t="str">
            <v>....</v>
          </cell>
          <cell r="U1518">
            <v>207682196</v>
          </cell>
        </row>
        <row r="1519">
          <cell r="A1519" t="str">
            <v>717....</v>
          </cell>
          <cell r="N1519" t="str">
            <v>......</v>
          </cell>
          <cell r="O1519" t="str">
            <v>....</v>
          </cell>
          <cell r="U1519">
            <v>207682196</v>
          </cell>
        </row>
        <row r="1520">
          <cell r="A1520" t="str">
            <v>718....</v>
          </cell>
          <cell r="N1520" t="str">
            <v>......</v>
          </cell>
          <cell r="O1520" t="str">
            <v>....</v>
          </cell>
          <cell r="U1520">
            <v>207682196</v>
          </cell>
        </row>
        <row r="1521">
          <cell r="A1521" t="str">
            <v>719....</v>
          </cell>
          <cell r="N1521" t="str">
            <v>......</v>
          </cell>
          <cell r="O1521" t="str">
            <v>....</v>
          </cell>
          <cell r="U1521">
            <v>207682196</v>
          </cell>
        </row>
        <row r="1522">
          <cell r="A1522" t="str">
            <v>720....</v>
          </cell>
          <cell r="N1522" t="str">
            <v>......</v>
          </cell>
          <cell r="O1522" t="str">
            <v>....</v>
          </cell>
          <cell r="U1522">
            <v>207682196</v>
          </cell>
        </row>
        <row r="1523">
          <cell r="A1523" t="str">
            <v>721....</v>
          </cell>
          <cell r="N1523" t="str">
            <v>......</v>
          </cell>
          <cell r="O1523" t="str">
            <v>....</v>
          </cell>
          <cell r="U1523">
            <v>207682196</v>
          </cell>
        </row>
        <row r="1524">
          <cell r="A1524" t="str">
            <v>722....</v>
          </cell>
          <cell r="N1524" t="str">
            <v>......</v>
          </cell>
          <cell r="O1524" t="str">
            <v>....</v>
          </cell>
          <cell r="U1524">
            <v>207682196</v>
          </cell>
        </row>
        <row r="1525">
          <cell r="A1525" t="str">
            <v>723....</v>
          </cell>
          <cell r="N1525" t="str">
            <v>......</v>
          </cell>
          <cell r="O1525" t="str">
            <v>....</v>
          </cell>
          <cell r="U1525">
            <v>207682196</v>
          </cell>
        </row>
        <row r="1526">
          <cell r="A1526" t="str">
            <v>724....</v>
          </cell>
          <cell r="N1526" t="str">
            <v>......</v>
          </cell>
          <cell r="O1526" t="str">
            <v>....</v>
          </cell>
          <cell r="U1526">
            <v>207682196</v>
          </cell>
        </row>
        <row r="1527">
          <cell r="A1527" t="str">
            <v>725....</v>
          </cell>
          <cell r="N1527" t="str">
            <v>......</v>
          </cell>
          <cell r="O1527" t="str">
            <v>....</v>
          </cell>
          <cell r="U1527">
            <v>207682196</v>
          </cell>
        </row>
        <row r="1528">
          <cell r="A1528" t="str">
            <v>726....</v>
          </cell>
          <cell r="N1528" t="str">
            <v>......</v>
          </cell>
          <cell r="O1528" t="str">
            <v>....</v>
          </cell>
          <cell r="U1528">
            <v>207682196</v>
          </cell>
        </row>
        <row r="1529">
          <cell r="A1529" t="str">
            <v>727....</v>
          </cell>
          <cell r="N1529" t="str">
            <v>......</v>
          </cell>
          <cell r="O1529" t="str">
            <v>....</v>
          </cell>
          <cell r="U1529">
            <v>207682196</v>
          </cell>
        </row>
        <row r="1530">
          <cell r="A1530" t="str">
            <v>728....</v>
          </cell>
          <cell r="N1530" t="str">
            <v>......</v>
          </cell>
          <cell r="O1530" t="str">
            <v>....</v>
          </cell>
          <cell r="U1530">
            <v>207682196</v>
          </cell>
        </row>
        <row r="1531">
          <cell r="A1531" t="str">
            <v>729....</v>
          </cell>
          <cell r="N1531" t="str">
            <v>......</v>
          </cell>
          <cell r="O1531" t="str">
            <v>....</v>
          </cell>
          <cell r="U1531">
            <v>207682196</v>
          </cell>
        </row>
        <row r="1532">
          <cell r="A1532" t="str">
            <v>730....</v>
          </cell>
          <cell r="N1532" t="str">
            <v>......</v>
          </cell>
          <cell r="O1532" t="str">
            <v>....</v>
          </cell>
          <cell r="U1532">
            <v>207682196</v>
          </cell>
        </row>
        <row r="1533">
          <cell r="A1533" t="str">
            <v>731....</v>
          </cell>
          <cell r="N1533" t="str">
            <v>......</v>
          </cell>
          <cell r="O1533" t="str">
            <v>....</v>
          </cell>
          <cell r="U1533">
            <v>207682196</v>
          </cell>
        </row>
        <row r="1534">
          <cell r="A1534" t="str">
            <v>732....</v>
          </cell>
          <cell r="N1534" t="str">
            <v>......</v>
          </cell>
          <cell r="O1534" t="str">
            <v>....</v>
          </cell>
          <cell r="U1534">
            <v>207682196</v>
          </cell>
        </row>
        <row r="1535">
          <cell r="A1535" t="str">
            <v>733....</v>
          </cell>
          <cell r="N1535" t="str">
            <v>......</v>
          </cell>
          <cell r="O1535" t="str">
            <v>....</v>
          </cell>
          <cell r="U1535">
            <v>207682196</v>
          </cell>
        </row>
        <row r="1536">
          <cell r="A1536" t="str">
            <v>734....</v>
          </cell>
          <cell r="N1536" t="str">
            <v>......</v>
          </cell>
          <cell r="O1536" t="str">
            <v>....</v>
          </cell>
          <cell r="U1536">
            <v>207682196</v>
          </cell>
        </row>
        <row r="1537">
          <cell r="A1537" t="str">
            <v>735....</v>
          </cell>
          <cell r="N1537" t="str">
            <v>......</v>
          </cell>
          <cell r="O1537" t="str">
            <v>....</v>
          </cell>
          <cell r="U1537">
            <v>207682196</v>
          </cell>
        </row>
        <row r="1538">
          <cell r="A1538" t="str">
            <v>736....</v>
          </cell>
          <cell r="N1538" t="str">
            <v>......</v>
          </cell>
          <cell r="O1538" t="str">
            <v>....</v>
          </cell>
          <cell r="U1538">
            <v>207682196</v>
          </cell>
        </row>
        <row r="1539">
          <cell r="A1539" t="str">
            <v>737....</v>
          </cell>
          <cell r="N1539" t="str">
            <v>......</v>
          </cell>
          <cell r="O1539" t="str">
            <v>....</v>
          </cell>
          <cell r="U1539">
            <v>207682196</v>
          </cell>
        </row>
        <row r="1540">
          <cell r="A1540" t="str">
            <v>738....</v>
          </cell>
          <cell r="N1540" t="str">
            <v>......</v>
          </cell>
          <cell r="O1540" t="str">
            <v>....</v>
          </cell>
          <cell r="U1540">
            <v>207682196</v>
          </cell>
        </row>
        <row r="1541">
          <cell r="A1541" t="str">
            <v>739....</v>
          </cell>
          <cell r="N1541" t="str">
            <v>......</v>
          </cell>
          <cell r="O1541" t="str">
            <v>....</v>
          </cell>
          <cell r="U1541">
            <v>207682196</v>
          </cell>
        </row>
        <row r="1542">
          <cell r="A1542" t="str">
            <v>740....</v>
          </cell>
          <cell r="N1542" t="str">
            <v>......</v>
          </cell>
          <cell r="O1542" t="str">
            <v>....</v>
          </cell>
          <cell r="U1542">
            <v>207682196</v>
          </cell>
        </row>
      </sheetData>
      <sheetData sheetId="9">
        <row r="2">
          <cell r="B2" t="str">
            <v>5.1.1.01.01</v>
          </cell>
          <cell r="C2">
            <v>1</v>
          </cell>
          <cell r="D2" t="str">
            <v>Gaji Pokok PNS / Uang Representasi</v>
          </cell>
          <cell r="E2">
            <v>2540446600</v>
          </cell>
          <cell r="G2">
            <v>2126979800</v>
          </cell>
          <cell r="H2">
            <v>2280427800</v>
          </cell>
        </row>
        <row r="3">
          <cell r="B3" t="str">
            <v>5.1.1.01.02</v>
          </cell>
          <cell r="C3">
            <v>2</v>
          </cell>
          <cell r="D3" t="str">
            <v>Tunjangan Keluarga</v>
          </cell>
          <cell r="E3">
            <v>281163820</v>
          </cell>
          <cell r="G3">
            <v>216423268</v>
          </cell>
          <cell r="H3">
            <v>234062412</v>
          </cell>
        </row>
        <row r="4">
          <cell r="B4" t="str">
            <v>5.1.1.01.03</v>
          </cell>
          <cell r="C4">
            <v>3</v>
          </cell>
          <cell r="D4" t="str">
            <v>Tunjangan Jabatan</v>
          </cell>
          <cell r="E4">
            <v>227550000</v>
          </cell>
          <cell r="G4">
            <v>173040000</v>
          </cell>
          <cell r="H4">
            <v>187230000</v>
          </cell>
        </row>
        <row r="5">
          <cell r="B5" t="str">
            <v>5.1.1.01.05</v>
          </cell>
          <cell r="C5">
            <v>4</v>
          </cell>
          <cell r="D5" t="str">
            <v>Tunjangan Umum</v>
          </cell>
          <cell r="E5">
            <v>96450000</v>
          </cell>
          <cell r="G5">
            <v>65995000</v>
          </cell>
          <cell r="H5">
            <v>70955000</v>
          </cell>
        </row>
        <row r="6">
          <cell r="B6" t="str">
            <v>5.1.1.01.06</v>
          </cell>
          <cell r="C6">
            <v>5</v>
          </cell>
          <cell r="D6" t="str">
            <v>Tunjangan Beras</v>
          </cell>
          <cell r="E6">
            <v>174239500</v>
          </cell>
          <cell r="G6">
            <v>130790520</v>
          </cell>
          <cell r="H6">
            <v>142305300</v>
          </cell>
        </row>
        <row r="7">
          <cell r="B7" t="str">
            <v>5.1.1.01.07</v>
          </cell>
          <cell r="C7">
            <v>6</v>
          </cell>
          <cell r="D7" t="str">
            <v>Tunjangan PPh/Tunjangan Khusus</v>
          </cell>
          <cell r="E7">
            <v>40903170</v>
          </cell>
          <cell r="G7">
            <v>2835983</v>
          </cell>
          <cell r="H7">
            <v>3070501</v>
          </cell>
        </row>
        <row r="8">
          <cell r="B8" t="str">
            <v>5.1.1.01.08</v>
          </cell>
          <cell r="C8">
            <v>7</v>
          </cell>
          <cell r="D8" t="str">
            <v>Pembulatan Gaji</v>
          </cell>
          <cell r="E8">
            <v>91800</v>
          </cell>
          <cell r="G8">
            <v>30455</v>
          </cell>
          <cell r="H8">
            <v>32746</v>
          </cell>
        </row>
        <row r="9">
          <cell r="B9" t="str">
            <v>5.1.1.02.01</v>
          </cell>
          <cell r="C9">
            <v>8</v>
          </cell>
          <cell r="D9" t="str">
            <v>Tambahan Penghasilan Berdasarkan Beban Kerja</v>
          </cell>
          <cell r="E9">
            <v>629686000</v>
          </cell>
          <cell r="G9">
            <v>264450000</v>
          </cell>
          <cell r="H9">
            <v>316550000</v>
          </cell>
        </row>
        <row r="10">
          <cell r="B10" t="str">
            <v>5.2.1.01.01</v>
          </cell>
          <cell r="C10">
            <v>9</v>
          </cell>
          <cell r="D10" t="str">
            <v>Honorarium Panitia Pelaksana Kegiatan</v>
          </cell>
          <cell r="E10">
            <v>491675000</v>
          </cell>
          <cell r="F10">
            <v>523200000</v>
          </cell>
          <cell r="G10">
            <v>338625000</v>
          </cell>
          <cell r="H10">
            <v>449210000</v>
          </cell>
        </row>
        <row r="11">
          <cell r="B11" t="str">
            <v>5.2.1.01.03</v>
          </cell>
          <cell r="C11">
            <v>10</v>
          </cell>
          <cell r="D11" t="str">
            <v>Honorarium Pelaksana Kegiatan</v>
          </cell>
          <cell r="E11">
            <v>258605000</v>
          </cell>
          <cell r="F11">
            <v>123990000</v>
          </cell>
          <cell r="G11">
            <v>96709750</v>
          </cell>
          <cell r="H11">
            <v>121049750</v>
          </cell>
        </row>
        <row r="12">
          <cell r="B12" t="str">
            <v>5.2.1.02.02</v>
          </cell>
          <cell r="C12">
            <v>11</v>
          </cell>
          <cell r="D12" t="str">
            <v>Honorarium Pegawai Honorer/Tidak Tetap</v>
          </cell>
          <cell r="E12">
            <v>47100000</v>
          </cell>
          <cell r="F12">
            <v>39600000</v>
          </cell>
          <cell r="G12">
            <v>35400000</v>
          </cell>
          <cell r="H12">
            <v>38600000</v>
          </cell>
        </row>
        <row r="13">
          <cell r="B13" t="str">
            <v>5.2.1.02.03</v>
          </cell>
          <cell r="C13">
            <v>12</v>
          </cell>
          <cell r="D13" t="str">
            <v>Honorarium Pelaksana Kegiatan</v>
          </cell>
          <cell r="E13">
            <v>144680000</v>
          </cell>
          <cell r="F13">
            <v>133555000</v>
          </cell>
          <cell r="G13">
            <v>105070000</v>
          </cell>
          <cell r="H13">
            <v>128750000</v>
          </cell>
        </row>
        <row r="14">
          <cell r="B14" t="str">
            <v>5.2.1.03.01</v>
          </cell>
          <cell r="C14">
            <v>13</v>
          </cell>
          <cell r="D14" t="str">
            <v>Uang Lembur PNS</v>
          </cell>
          <cell r="E14">
            <v>345291000</v>
          </cell>
          <cell r="F14">
            <v>314810000</v>
          </cell>
          <cell r="G14">
            <v>220178500</v>
          </cell>
          <cell r="H14">
            <v>262789650</v>
          </cell>
        </row>
        <row r="15">
          <cell r="B15" t="str">
            <v>5.2.1.03.02</v>
          </cell>
          <cell r="C15">
            <v>14</v>
          </cell>
          <cell r="D15" t="str">
            <v>Uang Lembur Non PNS</v>
          </cell>
          <cell r="E15">
            <v>8395000</v>
          </cell>
          <cell r="F15">
            <v>12930000</v>
          </cell>
          <cell r="G15">
            <v>4246000</v>
          </cell>
          <cell r="H15">
            <v>5352000</v>
          </cell>
        </row>
        <row r="16">
          <cell r="B16" t="str">
            <v>5.2.2.01.01</v>
          </cell>
          <cell r="C16">
            <v>15</v>
          </cell>
          <cell r="D16" t="str">
            <v>Belanja Alat Tulis Kantor</v>
          </cell>
          <cell r="E16">
            <v>152077250</v>
          </cell>
          <cell r="F16">
            <v>185257750</v>
          </cell>
          <cell r="G16">
            <v>138718725</v>
          </cell>
          <cell r="H16">
            <v>181331650</v>
          </cell>
        </row>
        <row r="17">
          <cell r="B17" t="str">
            <v>5.2.2.01.03</v>
          </cell>
          <cell r="C17">
            <v>16</v>
          </cell>
          <cell r="D17" t="str">
            <v>Belanja Alat Listrik dan Elektronik (Lampu Pijar, Battery Kering)</v>
          </cell>
          <cell r="E17">
            <v>7278000</v>
          </cell>
          <cell r="F17">
            <v>7146000</v>
          </cell>
          <cell r="G17">
            <v>1073500</v>
          </cell>
          <cell r="H17">
            <v>1073500</v>
          </cell>
        </row>
        <row r="18">
          <cell r="B18" t="str">
            <v>5.2.2.01.04</v>
          </cell>
          <cell r="C18">
            <v>17</v>
          </cell>
          <cell r="D18" t="str">
            <v>Belanja Perangko, Materai, dan Benda Pos Lainnya</v>
          </cell>
          <cell r="E18">
            <v>7260000</v>
          </cell>
          <cell r="F18">
            <v>6240000</v>
          </cell>
          <cell r="G18">
            <v>5163000</v>
          </cell>
          <cell r="H18">
            <v>5733000</v>
          </cell>
        </row>
        <row r="19">
          <cell r="B19" t="str">
            <v>5.2.2.01.05</v>
          </cell>
          <cell r="C19">
            <v>18</v>
          </cell>
          <cell r="D19" t="str">
            <v>Belanja Perltn Kebersihan &amp; Bhn Pembersih</v>
          </cell>
          <cell r="E19">
            <v>1899250</v>
          </cell>
          <cell r="G19">
            <v>923450</v>
          </cell>
          <cell r="H19">
            <v>1254800</v>
          </cell>
        </row>
        <row r="20">
          <cell r="B20" t="str">
            <v>5.2.2.02.06</v>
          </cell>
          <cell r="C20">
            <v>19</v>
          </cell>
          <cell r="D20" t="str">
            <v>Belanja Bahan dan Alat</v>
          </cell>
          <cell r="E20">
            <v>43750000</v>
          </cell>
          <cell r="F20">
            <v>98950000</v>
          </cell>
          <cell r="G20">
            <v>38715000</v>
          </cell>
          <cell r="H20">
            <v>97215000</v>
          </cell>
        </row>
        <row r="21">
          <cell r="B21" t="str">
            <v>5.2.2.02.10</v>
          </cell>
          <cell r="C21">
            <v>20</v>
          </cell>
          <cell r="D21" t="str">
            <v>Belanja Barang Inventarisasi Non Kapitalisasi</v>
          </cell>
          <cell r="E21">
            <v>500000</v>
          </cell>
          <cell r="G21">
            <v>400000</v>
          </cell>
          <cell r="H21">
            <v>400000</v>
          </cell>
        </row>
        <row r="22">
          <cell r="B22" t="str">
            <v>5.2.2.02.16</v>
          </cell>
          <cell r="C22">
            <v>21</v>
          </cell>
          <cell r="D22" t="str">
            <v>Belanja Bahan Cinderamata</v>
          </cell>
          <cell r="F22">
            <v>1000000</v>
          </cell>
          <cell r="G22">
            <v>995000</v>
          </cell>
          <cell r="H22">
            <v>995000</v>
          </cell>
        </row>
        <row r="23">
          <cell r="B23" t="str">
            <v>5.2.2.03.01</v>
          </cell>
          <cell r="C23">
            <v>22</v>
          </cell>
          <cell r="D23" t="str">
            <v>Belanja Telepon</v>
          </cell>
          <cell r="E23">
            <v>22580000</v>
          </cell>
          <cell r="G23">
            <v>15716484</v>
          </cell>
          <cell r="H23">
            <v>17162701</v>
          </cell>
        </row>
        <row r="24">
          <cell r="B24" t="str">
            <v>5.2.2.03.05</v>
          </cell>
          <cell r="C24">
            <v>23</v>
          </cell>
          <cell r="D24" t="str">
            <v>Belanja Surat Kabar/Majalah</v>
          </cell>
          <cell r="E24">
            <v>40000000</v>
          </cell>
          <cell r="F24">
            <v>52000000</v>
          </cell>
          <cell r="G24">
            <v>41145000</v>
          </cell>
          <cell r="H24">
            <v>47865000</v>
          </cell>
        </row>
        <row r="25">
          <cell r="B25" t="str">
            <v>5.2.2.03.06</v>
          </cell>
          <cell r="C25">
            <v>24</v>
          </cell>
          <cell r="D25" t="str">
            <v>Belanja Kawat/Faksimile/Internet</v>
          </cell>
          <cell r="E25">
            <v>4500000</v>
          </cell>
          <cell r="G25">
            <v>4500000</v>
          </cell>
          <cell r="H25">
            <v>4500000</v>
          </cell>
        </row>
        <row r="26">
          <cell r="B26" t="str">
            <v>5.2.2.03.07</v>
          </cell>
          <cell r="C26">
            <v>25</v>
          </cell>
          <cell r="D26" t="str">
            <v>Belanja Paket/Pengiriman</v>
          </cell>
          <cell r="E26">
            <v>750000</v>
          </cell>
          <cell r="G26">
            <v>0</v>
          </cell>
          <cell r="H26">
            <v>0</v>
          </cell>
        </row>
        <row r="27">
          <cell r="B27" t="str">
            <v>5.2.2.03.12</v>
          </cell>
          <cell r="C27">
            <v>26</v>
          </cell>
          <cell r="D27" t="str">
            <v>Belanja Jasa Registrasi</v>
          </cell>
          <cell r="E27">
            <v>39500000</v>
          </cell>
          <cell r="G27">
            <v>39500000</v>
          </cell>
          <cell r="H27">
            <v>39500000</v>
          </cell>
        </row>
        <row r="28">
          <cell r="B28" t="str">
            <v>5.2.2.03.14</v>
          </cell>
          <cell r="C28">
            <v>27</v>
          </cell>
          <cell r="D28" t="str">
            <v>Belanja Jasa Publikasi, Dekorasi dan Dokumentasi</v>
          </cell>
          <cell r="E28">
            <v>12400000</v>
          </cell>
          <cell r="F28">
            <v>11300000</v>
          </cell>
          <cell r="G28">
            <v>7650000</v>
          </cell>
          <cell r="H28">
            <v>9650000</v>
          </cell>
        </row>
        <row r="29">
          <cell r="B29" t="str">
            <v>5.2.2.03.15</v>
          </cell>
          <cell r="C29">
            <v>28</v>
          </cell>
          <cell r="D29" t="str">
            <v>Belanja Jasa Pelayanan Kesehatan</v>
          </cell>
          <cell r="E29">
            <v>3400000</v>
          </cell>
          <cell r="G29">
            <v>3400000</v>
          </cell>
          <cell r="H29">
            <v>3400000</v>
          </cell>
        </row>
        <row r="30">
          <cell r="B30" t="str">
            <v>5.2.2.03.18</v>
          </cell>
          <cell r="C30">
            <v>29</v>
          </cell>
          <cell r="D30" t="str">
            <v>Belanja Kontribusi</v>
          </cell>
          <cell r="E30">
            <v>240000000</v>
          </cell>
          <cell r="F30">
            <v>10000000</v>
          </cell>
          <cell r="G30">
            <v>10000000</v>
          </cell>
          <cell r="H30">
            <v>10000000</v>
          </cell>
        </row>
        <row r="31">
          <cell r="B31" t="str">
            <v>5.2.2.03.26</v>
          </cell>
          <cell r="C31">
            <v>30</v>
          </cell>
          <cell r="D31" t="str">
            <v>Belanja Jasa Pihak Ketiga Biro Perjalanan</v>
          </cell>
          <cell r="E31">
            <v>100000000</v>
          </cell>
          <cell r="F31">
            <v>277500000</v>
          </cell>
          <cell r="G31">
            <v>246540000</v>
          </cell>
          <cell r="H31">
            <v>266340000</v>
          </cell>
        </row>
        <row r="32">
          <cell r="B32" t="str">
            <v>5.2.2.03.30</v>
          </cell>
          <cell r="C32">
            <v>31</v>
          </cell>
          <cell r="D32" t="str">
            <v>Belanja Jasa Tenaga Ahli/Instruktur/Narasumber</v>
          </cell>
          <cell r="E32">
            <v>1071725000</v>
          </cell>
          <cell r="F32">
            <v>998600000</v>
          </cell>
          <cell r="G32">
            <v>852750000</v>
          </cell>
          <cell r="H32">
            <v>955750000</v>
          </cell>
        </row>
        <row r="33">
          <cell r="B33" t="str">
            <v>5.2.2.03.31</v>
          </cell>
          <cell r="C33">
            <v>32</v>
          </cell>
          <cell r="D33" t="str">
            <v>Belanja Jasa Pendukung Pelaksana Kegiatan</v>
          </cell>
          <cell r="E33">
            <v>109400000</v>
          </cell>
          <cell r="F33">
            <v>138160000</v>
          </cell>
          <cell r="G33">
            <v>103130000</v>
          </cell>
          <cell r="H33">
            <v>117810000</v>
          </cell>
        </row>
        <row r="34">
          <cell r="B34" t="str">
            <v>5.2.2.05.01</v>
          </cell>
          <cell r="C34">
            <v>33</v>
          </cell>
          <cell r="D34" t="str">
            <v>Belanja Jasa Service</v>
          </cell>
          <cell r="E34">
            <v>12000000</v>
          </cell>
          <cell r="F34">
            <v>9200000</v>
          </cell>
          <cell r="G34">
            <v>5750000</v>
          </cell>
          <cell r="H34">
            <v>6223000</v>
          </cell>
        </row>
        <row r="35">
          <cell r="B35" t="str">
            <v>5.2.2.05.02</v>
          </cell>
          <cell r="C35">
            <v>34</v>
          </cell>
          <cell r="D35" t="str">
            <v>Belanja Penggantian Suku Cadang</v>
          </cell>
          <cell r="E35">
            <v>18000000</v>
          </cell>
          <cell r="F35">
            <v>35100000</v>
          </cell>
          <cell r="G35">
            <v>28745000</v>
          </cell>
          <cell r="H35">
            <v>32683000</v>
          </cell>
        </row>
        <row r="36">
          <cell r="B36" t="str">
            <v>5.2.2.05.03</v>
          </cell>
          <cell r="C36">
            <v>35</v>
          </cell>
          <cell r="D36" t="str">
            <v>Belanja Bahan Bakar Minyak/Gas dan Pelumas</v>
          </cell>
          <cell r="E36">
            <v>55000000</v>
          </cell>
          <cell r="F36">
            <v>60700000</v>
          </cell>
          <cell r="G36">
            <v>49800000</v>
          </cell>
          <cell r="H36">
            <v>55700000</v>
          </cell>
        </row>
        <row r="37">
          <cell r="B37" t="str">
            <v>5.2.2.05.05</v>
          </cell>
          <cell r="C37">
            <v>36</v>
          </cell>
          <cell r="D37" t="str">
            <v>Belanja Surat Tanda Nomor Kendaraan</v>
          </cell>
          <cell r="E37">
            <v>3000000</v>
          </cell>
          <cell r="F37">
            <v>5000000</v>
          </cell>
          <cell r="G37">
            <v>1405300</v>
          </cell>
          <cell r="H37">
            <v>2518550</v>
          </cell>
        </row>
        <row r="38">
          <cell r="B38" t="str">
            <v>5.2.2.06.01</v>
          </cell>
          <cell r="C38">
            <v>37</v>
          </cell>
          <cell r="D38" t="str">
            <v xml:space="preserve">Belanja Cetak </v>
          </cell>
          <cell r="E38">
            <v>80398800</v>
          </cell>
          <cell r="F38">
            <v>130059800</v>
          </cell>
          <cell r="G38">
            <v>59348300</v>
          </cell>
          <cell r="H38">
            <v>124084800</v>
          </cell>
        </row>
        <row r="39">
          <cell r="B39" t="str">
            <v>5.2.2.06.02</v>
          </cell>
          <cell r="C39">
            <v>38</v>
          </cell>
          <cell r="D39" t="str">
            <v>Belanja Penggandaan</v>
          </cell>
          <cell r="E39">
            <v>45866800</v>
          </cell>
          <cell r="F39">
            <v>47450200</v>
          </cell>
          <cell r="G39">
            <v>36557100</v>
          </cell>
          <cell r="H39">
            <v>45710500</v>
          </cell>
        </row>
        <row r="40">
          <cell r="B40" t="str">
            <v>5.2.2.07.02</v>
          </cell>
          <cell r="C40">
            <v>39</v>
          </cell>
          <cell r="D40" t="str">
            <v>Belanja Sewa Gedung/Kantor/Tempat</v>
          </cell>
          <cell r="E40">
            <v>288500000</v>
          </cell>
          <cell r="F40">
            <v>315950000</v>
          </cell>
          <cell r="G40">
            <v>196100000</v>
          </cell>
          <cell r="H40">
            <v>282850000</v>
          </cell>
        </row>
        <row r="41">
          <cell r="B41" t="str">
            <v>5.2.2.07.03</v>
          </cell>
          <cell r="C41">
            <v>40</v>
          </cell>
          <cell r="D41" t="str">
            <v>Belanja Sewa Ruang Rapat/Pertemuan</v>
          </cell>
          <cell r="E41">
            <v>7200000</v>
          </cell>
          <cell r="G41">
            <v>5400000</v>
          </cell>
          <cell r="H41">
            <v>5400000</v>
          </cell>
        </row>
        <row r="42">
          <cell r="B42" t="str">
            <v>5.2.2.08.01</v>
          </cell>
          <cell r="C42">
            <v>41</v>
          </cell>
          <cell r="D42" t="str">
            <v>Belanja Sewa Sarana Mobilitas Darat</v>
          </cell>
          <cell r="E42">
            <v>7000000</v>
          </cell>
          <cell r="G42">
            <v>7000000</v>
          </cell>
          <cell r="H42">
            <v>7000000</v>
          </cell>
        </row>
        <row r="43">
          <cell r="B43" t="str">
            <v>5.2.2.10.01</v>
          </cell>
          <cell r="C43">
            <v>42</v>
          </cell>
          <cell r="D43" t="str">
            <v>Belanja Sewa Meja Kursi</v>
          </cell>
          <cell r="E43">
            <v>6000000</v>
          </cell>
          <cell r="F43">
            <v>5650000</v>
          </cell>
          <cell r="G43">
            <v>3300000</v>
          </cell>
          <cell r="H43">
            <v>5050000</v>
          </cell>
        </row>
        <row r="44">
          <cell r="B44" t="str">
            <v>5.2.2.10.02</v>
          </cell>
          <cell r="C44">
            <v>43</v>
          </cell>
          <cell r="D44" t="str">
            <v>Belanja Sewa Komputer dan Printer</v>
          </cell>
          <cell r="E44">
            <v>100000000</v>
          </cell>
          <cell r="F44">
            <v>0</v>
          </cell>
          <cell r="G44">
            <v>0</v>
          </cell>
          <cell r="H44">
            <v>0</v>
          </cell>
        </row>
        <row r="45">
          <cell r="B45" t="str">
            <v>5.2.2.10.03</v>
          </cell>
          <cell r="C45">
            <v>44</v>
          </cell>
          <cell r="D45" t="str">
            <v>Belanja Sewa Proyektor</v>
          </cell>
          <cell r="E45">
            <v>1800000</v>
          </cell>
          <cell r="F45">
            <v>750000</v>
          </cell>
          <cell r="G45">
            <v>0</v>
          </cell>
          <cell r="H45">
            <v>750000</v>
          </cell>
        </row>
        <row r="46">
          <cell r="B46" t="str">
            <v>5.2.2.10.04</v>
          </cell>
          <cell r="C46">
            <v>45</v>
          </cell>
          <cell r="D46" t="str">
            <v>Belanja Sewa Generator</v>
          </cell>
          <cell r="E46">
            <v>32000000</v>
          </cell>
          <cell r="F46">
            <v>0</v>
          </cell>
          <cell r="G46">
            <v>0</v>
          </cell>
          <cell r="H46">
            <v>0</v>
          </cell>
        </row>
        <row r="47">
          <cell r="B47" t="str">
            <v>5.2.2.10.05</v>
          </cell>
          <cell r="C47">
            <v>46</v>
          </cell>
          <cell r="D47" t="str">
            <v>Belanja Sewa Tenda</v>
          </cell>
          <cell r="E47">
            <v>6000000</v>
          </cell>
          <cell r="F47">
            <v>0</v>
          </cell>
          <cell r="G47">
            <v>0</v>
          </cell>
          <cell r="H47">
            <v>0</v>
          </cell>
        </row>
        <row r="48">
          <cell r="B48" t="str">
            <v>5.2.2.10.07</v>
          </cell>
          <cell r="C48">
            <v>47</v>
          </cell>
          <cell r="D48" t="str">
            <v>Belanja Sewa Perlengkapan Kesenian</v>
          </cell>
          <cell r="E48">
            <v>1500000</v>
          </cell>
          <cell r="F48">
            <v>4250000</v>
          </cell>
          <cell r="G48">
            <v>2250000</v>
          </cell>
          <cell r="H48">
            <v>4250000</v>
          </cell>
        </row>
        <row r="49">
          <cell r="B49" t="str">
            <v>5.2.2.10.12</v>
          </cell>
          <cell r="C49">
            <v>48</v>
          </cell>
          <cell r="D49" t="str">
            <v>Belanja Sewa Peralatan Listrik dan Elektronik</v>
          </cell>
          <cell r="F49">
            <v>2000000</v>
          </cell>
          <cell r="G49">
            <v>0</v>
          </cell>
          <cell r="H49">
            <v>2000000</v>
          </cell>
        </row>
        <row r="50">
          <cell r="B50" t="str">
            <v>5.2.2.11.01</v>
          </cell>
          <cell r="C50">
            <v>49</v>
          </cell>
          <cell r="D50" t="str">
            <v>Belanja Makanan dan Minuman Harian Pegawai</v>
          </cell>
          <cell r="E50">
            <v>11374000</v>
          </cell>
          <cell r="G50">
            <v>9900000</v>
          </cell>
          <cell r="H50">
            <v>10890000</v>
          </cell>
        </row>
        <row r="51">
          <cell r="B51" t="str">
            <v>5.2.2.11.02</v>
          </cell>
          <cell r="C51">
            <v>50</v>
          </cell>
          <cell r="D51" t="str">
            <v>Belanja Makanan dan Minuman Rapat</v>
          </cell>
          <cell r="E51">
            <v>38745000</v>
          </cell>
          <cell r="F51">
            <v>40355000</v>
          </cell>
          <cell r="G51">
            <v>23387000</v>
          </cell>
          <cell r="H51">
            <v>28383700</v>
          </cell>
        </row>
        <row r="52">
          <cell r="B52" t="str">
            <v>5.2.2.11.03</v>
          </cell>
          <cell r="C52">
            <v>51</v>
          </cell>
          <cell r="D52" t="str">
            <v>Belanja Makanan dan Minuman Tamu</v>
          </cell>
          <cell r="E52">
            <v>8200000</v>
          </cell>
          <cell r="F52">
            <v>6137500</v>
          </cell>
          <cell r="G52">
            <v>3134000</v>
          </cell>
          <cell r="H52">
            <v>3134000</v>
          </cell>
        </row>
        <row r="53">
          <cell r="B53" t="str">
            <v>5.2.2.11.04</v>
          </cell>
          <cell r="C53">
            <v>52</v>
          </cell>
          <cell r="D53" t="str">
            <v>Belanja Makanan dan Minuman Kegiatan</v>
          </cell>
          <cell r="E53">
            <v>400542250</v>
          </cell>
          <cell r="F53">
            <v>365837400</v>
          </cell>
          <cell r="G53">
            <v>248459250</v>
          </cell>
          <cell r="H53">
            <v>329960150</v>
          </cell>
        </row>
        <row r="54">
          <cell r="B54" t="str">
            <v>5.2.2.13.01</v>
          </cell>
          <cell r="C54">
            <v>53</v>
          </cell>
          <cell r="D54" t="str">
            <v>Belanja Pakaian Kerja Lapangan</v>
          </cell>
          <cell r="E54">
            <v>14750000</v>
          </cell>
          <cell r="G54">
            <v>14250000</v>
          </cell>
          <cell r="H54">
            <v>14250000</v>
          </cell>
        </row>
        <row r="55">
          <cell r="B55" t="str">
            <v>5.2.2.14.04</v>
          </cell>
          <cell r="C55">
            <v>54</v>
          </cell>
          <cell r="D55" t="str">
            <v>Belanja Pakaian Olah Raga</v>
          </cell>
          <cell r="E55">
            <v>15150000</v>
          </cell>
          <cell r="F55">
            <v>45150000</v>
          </cell>
          <cell r="G55">
            <v>15150000</v>
          </cell>
          <cell r="H55">
            <v>41710000</v>
          </cell>
        </row>
        <row r="56">
          <cell r="B56" t="str">
            <v>5.2.2.15.01</v>
          </cell>
          <cell r="C56">
            <v>55</v>
          </cell>
          <cell r="D56" t="str">
            <v>Belanja Perjalanan Dinas Dalam Daerah</v>
          </cell>
          <cell r="E56">
            <v>110507500</v>
          </cell>
          <cell r="F56">
            <v>92210000</v>
          </cell>
          <cell r="G56">
            <v>72150000</v>
          </cell>
          <cell r="H56">
            <v>87350000</v>
          </cell>
        </row>
        <row r="57">
          <cell r="B57" t="str">
            <v>5.2.2.15.02</v>
          </cell>
          <cell r="C57">
            <v>56</v>
          </cell>
          <cell r="D57" t="str">
            <v>Belanja Perjalanan Dinas Luar Daerah</v>
          </cell>
          <cell r="E57">
            <v>1114220000</v>
          </cell>
          <cell r="F57">
            <v>1336699000</v>
          </cell>
          <cell r="G57">
            <v>900027820</v>
          </cell>
          <cell r="H57">
            <v>1266916329</v>
          </cell>
        </row>
        <row r="58">
          <cell r="B58" t="str">
            <v>5.2.2.17.01</v>
          </cell>
          <cell r="C58">
            <v>57</v>
          </cell>
          <cell r="D58" t="str">
            <v>Belanja Kursus-Kursus Singkat / Pelatihan</v>
          </cell>
          <cell r="E58">
            <v>436410150</v>
          </cell>
          <cell r="F58">
            <v>702315400</v>
          </cell>
          <cell r="G58">
            <v>324250000</v>
          </cell>
          <cell r="H58">
            <v>629765000</v>
          </cell>
        </row>
        <row r="59">
          <cell r="B59" t="str">
            <v>5.2.2.17.02</v>
          </cell>
          <cell r="C59">
            <v>58</v>
          </cell>
          <cell r="D59" t="str">
            <v>Belanja Sosialisasi</v>
          </cell>
          <cell r="E59">
            <v>45000000</v>
          </cell>
          <cell r="F59">
            <v>15000000</v>
          </cell>
          <cell r="G59">
            <v>6050000</v>
          </cell>
          <cell r="H59">
            <v>6050000</v>
          </cell>
        </row>
        <row r="60">
          <cell r="B60" t="str">
            <v>5.2.2.17.03</v>
          </cell>
          <cell r="C60">
            <v>59</v>
          </cell>
          <cell r="D60" t="str">
            <v>Belanja Bimbingan Teknis</v>
          </cell>
          <cell r="E60">
            <v>30000000</v>
          </cell>
          <cell r="G60">
            <v>28175000</v>
          </cell>
          <cell r="H60">
            <v>25800000</v>
          </cell>
        </row>
        <row r="61">
          <cell r="B61" t="str">
            <v>5.2.2.17.04</v>
          </cell>
          <cell r="C61">
            <v>60</v>
          </cell>
          <cell r="D61" t="str">
            <v>Belanja Bantuan Siswa Stpdn, Iip, S2, S3</v>
          </cell>
          <cell r="E61">
            <v>157000000</v>
          </cell>
          <cell r="F61">
            <v>18400000</v>
          </cell>
          <cell r="G61">
            <v>8400000</v>
          </cell>
          <cell r="H61">
            <v>8400000</v>
          </cell>
        </row>
        <row r="62">
          <cell r="B62" t="str">
            <v>5.2.2.20.03</v>
          </cell>
          <cell r="C62">
            <v>61</v>
          </cell>
          <cell r="D62" t="str">
            <v>Belanja Pemeliharaan Gedung</v>
          </cell>
          <cell r="E62">
            <v>15000000</v>
          </cell>
          <cell r="F62">
            <v>9000000</v>
          </cell>
          <cell r="G62">
            <v>7416000</v>
          </cell>
          <cell r="H62">
            <v>7416000</v>
          </cell>
        </row>
        <row r="63">
          <cell r="B63" t="str">
            <v>5.2.2.20.04</v>
          </cell>
          <cell r="C63">
            <v>62</v>
          </cell>
          <cell r="D63" t="str">
            <v>Belanja Pemeliharaan Peralatan &amp; Perlengkapan Kantor</v>
          </cell>
          <cell r="E63">
            <v>15000000</v>
          </cell>
          <cell r="F63">
            <v>20000000</v>
          </cell>
          <cell r="G63">
            <v>7685000</v>
          </cell>
          <cell r="H63">
            <v>9710000</v>
          </cell>
        </row>
        <row r="64">
          <cell r="B64" t="str">
            <v>5.2.2.25.02</v>
          </cell>
          <cell r="C64">
            <v>63</v>
          </cell>
          <cell r="D64" t="str">
            <v>Biaya Transport Peserta Pelatihan/Lomba</v>
          </cell>
          <cell r="E64">
            <v>104800000</v>
          </cell>
          <cell r="F64">
            <v>107200000</v>
          </cell>
          <cell r="G64">
            <v>104451431</v>
          </cell>
          <cell r="H64">
            <v>105651431</v>
          </cell>
        </row>
        <row r="65">
          <cell r="B65" t="str">
            <v>5.2.2.25.04</v>
          </cell>
          <cell r="C65">
            <v>64</v>
          </cell>
          <cell r="D65" t="str">
            <v>Biaya Transport Pelaksana Kegiatan</v>
          </cell>
          <cell r="E65">
            <v>91710000</v>
          </cell>
          <cell r="F65">
            <v>112200000</v>
          </cell>
          <cell r="G65">
            <v>34125832</v>
          </cell>
          <cell r="H65">
            <v>68399485</v>
          </cell>
        </row>
        <row r="66">
          <cell r="B66" t="str">
            <v>5.2.3.10.23</v>
          </cell>
          <cell r="C66">
            <v>65</v>
          </cell>
          <cell r="D66" t="str">
            <v>Belanja Modal Pengadaan Sound System</v>
          </cell>
          <cell r="F66">
            <v>7500000</v>
          </cell>
          <cell r="G66">
            <v>0</v>
          </cell>
          <cell r="H66">
            <v>7500000</v>
          </cell>
        </row>
        <row r="67">
          <cell r="B67" t="str">
            <v>5.2.3.11.02</v>
          </cell>
          <cell r="C67">
            <v>66</v>
          </cell>
          <cell r="D67" t="str">
            <v>Belanja Modal Pengadaan Almari Kantor</v>
          </cell>
          <cell r="E67">
            <v>9000000</v>
          </cell>
          <cell r="F67">
            <v>11500000</v>
          </cell>
          <cell r="G67">
            <v>11200000</v>
          </cell>
          <cell r="H67">
            <v>11200000</v>
          </cell>
        </row>
        <row r="68">
          <cell r="B68" t="str">
            <v>5.2.3.11.04</v>
          </cell>
          <cell r="C68">
            <v>67</v>
          </cell>
          <cell r="D68" t="str">
            <v>Belanja Modal Pengadaan Filling Kabinet</v>
          </cell>
          <cell r="F68">
            <v>3500000</v>
          </cell>
          <cell r="G68">
            <v>2850000</v>
          </cell>
          <cell r="H68">
            <v>2850000</v>
          </cell>
        </row>
        <row r="69">
          <cell r="B69" t="str">
            <v>5.2.3.12.02</v>
          </cell>
          <cell r="C69">
            <v>68</v>
          </cell>
          <cell r="D69" t="str">
            <v>Belanja Modal Pengadaan Komputer/PC</v>
          </cell>
          <cell r="E69">
            <v>7260000</v>
          </cell>
          <cell r="F69">
            <v>82760000</v>
          </cell>
          <cell r="G69">
            <v>0</v>
          </cell>
          <cell r="H69">
            <v>82350000</v>
          </cell>
        </row>
        <row r="70">
          <cell r="B70" t="str">
            <v>5.2.3.12.03</v>
          </cell>
          <cell r="C70">
            <v>69</v>
          </cell>
          <cell r="D70" t="str">
            <v>Belanja Modal Pengadaan Komputer Notebook</v>
          </cell>
          <cell r="E70">
            <v>22500000</v>
          </cell>
          <cell r="G70">
            <v>20700000</v>
          </cell>
          <cell r="H70">
            <v>20700000</v>
          </cell>
        </row>
        <row r="71">
          <cell r="B71" t="str">
            <v>5.2.3.12.04</v>
          </cell>
          <cell r="C71">
            <v>70</v>
          </cell>
          <cell r="D71" t="str">
            <v>Belanja Modal Pengadaan Printer</v>
          </cell>
          <cell r="F71">
            <v>4000000</v>
          </cell>
          <cell r="G71">
            <v>2950000</v>
          </cell>
          <cell r="H71">
            <v>3750000</v>
          </cell>
        </row>
        <row r="72">
          <cell r="B72" t="str">
            <v>5.2.3.12.05</v>
          </cell>
          <cell r="C72">
            <v>71</v>
          </cell>
          <cell r="D72" t="str">
            <v>Belanja Modal Pengadaan Scaner</v>
          </cell>
          <cell r="F72">
            <v>5000000</v>
          </cell>
          <cell r="G72">
            <v>0</v>
          </cell>
          <cell r="H72">
            <v>4995000</v>
          </cell>
        </row>
        <row r="73">
          <cell r="B73" t="str">
            <v>5.2.3.12.11</v>
          </cell>
          <cell r="C73">
            <v>72</v>
          </cell>
          <cell r="D73" t="str">
            <v>Belanja Modal Pengadaan Software</v>
          </cell>
          <cell r="E73">
            <v>30000000</v>
          </cell>
          <cell r="G73">
            <v>0</v>
          </cell>
          <cell r="H73">
            <v>27500000</v>
          </cell>
        </row>
        <row r="74">
          <cell r="B74" t="str">
            <v>5.2.3.13.04</v>
          </cell>
          <cell r="C74">
            <v>73</v>
          </cell>
          <cell r="D74" t="str">
            <v>Belanja Modal Pengadaan Kursi Kerja</v>
          </cell>
          <cell r="E74">
            <v>9900000</v>
          </cell>
          <cell r="G74">
            <v>9840000</v>
          </cell>
          <cell r="H74">
            <v>9840000</v>
          </cell>
        </row>
        <row r="75">
          <cell r="B75" t="str">
            <v>5.2.3.16.01</v>
          </cell>
          <cell r="C75">
            <v>74</v>
          </cell>
          <cell r="D75" t="str">
            <v>Belanja Modal Pengadaan Kamera</v>
          </cell>
          <cell r="E75">
            <v>8500000</v>
          </cell>
          <cell r="G75">
            <v>8500000</v>
          </cell>
          <cell r="H75">
            <v>8500000</v>
          </cell>
        </row>
        <row r="76">
          <cell r="B76" t="str">
            <v>5.2.3.16.03</v>
          </cell>
          <cell r="C76">
            <v>75</v>
          </cell>
          <cell r="D76" t="str">
            <v>Belanja Modal Pengadaan Proyektor</v>
          </cell>
          <cell r="F76">
            <v>5000000</v>
          </cell>
          <cell r="G76">
            <v>0</v>
          </cell>
          <cell r="H76">
            <v>4990000</v>
          </cell>
        </row>
        <row r="77">
          <cell r="B77" t="str">
            <v>5.2.3.16.04</v>
          </cell>
          <cell r="C77">
            <v>76</v>
          </cell>
          <cell r="D77" t="str">
            <v>Belanja Modal Pengadaan Kamera CCTV</v>
          </cell>
          <cell r="E77">
            <v>27000000</v>
          </cell>
          <cell r="G77">
            <v>27000000</v>
          </cell>
          <cell r="H77">
            <v>27000000</v>
          </cell>
        </row>
        <row r="78">
          <cell r="B78" t="str">
            <v>5.2.3.17.01</v>
          </cell>
          <cell r="C78">
            <v>77</v>
          </cell>
          <cell r="D78" t="str">
            <v>Belanja Modal Pengadaan Telepon</v>
          </cell>
          <cell r="F78">
            <v>20000000</v>
          </cell>
          <cell r="G78">
            <v>0</v>
          </cell>
          <cell r="H78">
            <v>14500000</v>
          </cell>
        </row>
        <row r="79">
          <cell r="G79">
            <v>0</v>
          </cell>
        </row>
        <row r="80">
          <cell r="G80">
            <v>0</v>
          </cell>
        </row>
        <row r="81">
          <cell r="G81">
            <v>0</v>
          </cell>
        </row>
        <row r="82">
          <cell r="G82">
            <v>0</v>
          </cell>
        </row>
        <row r="83">
          <cell r="G83">
            <v>0</v>
          </cell>
        </row>
        <row r="84">
          <cell r="G84">
            <v>0</v>
          </cell>
        </row>
        <row r="85">
          <cell r="G85">
            <v>0</v>
          </cell>
        </row>
        <row r="86">
          <cell r="G86">
            <v>0</v>
          </cell>
        </row>
        <row r="87">
          <cell r="G87">
            <v>0</v>
          </cell>
        </row>
        <row r="88">
          <cell r="G88">
            <v>0</v>
          </cell>
        </row>
        <row r="89">
          <cell r="F89">
            <v>0</v>
          </cell>
          <cell r="G89">
            <v>0</v>
          </cell>
        </row>
      </sheetData>
      <sheetData sheetId="10" refreshError="1"/>
      <sheetData sheetId="11" refreshError="1"/>
      <sheetData sheetId="12" refreshError="1"/>
      <sheetData sheetId="1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DAFTAR HARGA UPAH &amp; BAHAN"/>
      <sheetName val="DAFTAR ANALISA"/>
      <sheetName val="REKAP TOTAL"/>
      <sheetName val="1. RAB GEDUNG"/>
      <sheetName val="TS GEDUNG"/>
      <sheetName val="2. RAB PAGAR"/>
      <sheetName val="TS PAGAR"/>
      <sheetName val="3. RAB PAVING"/>
      <sheetName val="TS PAVING"/>
      <sheetName val="Bhn"/>
      <sheetName val="Alat"/>
      <sheetName val="Quary"/>
      <sheetName val="Div.2"/>
      <sheetName val="Div.3"/>
      <sheetName val="Div.5"/>
      <sheetName val="Div.6"/>
      <sheetName val="Div.8"/>
      <sheetName val="Basic"/>
      <sheetName val="NP"/>
      <sheetName val="3"/>
      <sheetName val="4"/>
      <sheetName val="Kendali RO"/>
      <sheetName val="BKU"/>
    </sheetNames>
    <sheetDataSet>
      <sheetData sheetId="0" refreshError="1"/>
      <sheetData sheetId="1">
        <row r="10">
          <cell r="C10" t="str">
            <v>U P A H</v>
          </cell>
        </row>
        <row r="11">
          <cell r="C11" t="str">
            <v>Mandor</v>
          </cell>
          <cell r="D11" t="str">
            <v>Hari</v>
          </cell>
          <cell r="E11">
            <v>45000</v>
          </cell>
        </row>
        <row r="12">
          <cell r="C12" t="str">
            <v>Kepala Tukang</v>
          </cell>
          <cell r="D12" t="str">
            <v>Hari</v>
          </cell>
          <cell r="E12">
            <v>45000</v>
          </cell>
        </row>
        <row r="13">
          <cell r="C13" t="str">
            <v>Tukang Batu</v>
          </cell>
          <cell r="D13" t="str">
            <v>Hari</v>
          </cell>
          <cell r="E13">
            <v>40000</v>
          </cell>
        </row>
        <row r="14">
          <cell r="C14" t="str">
            <v>Tukang Besi</v>
          </cell>
          <cell r="D14" t="str">
            <v>Hari</v>
          </cell>
          <cell r="E14">
            <v>40000</v>
          </cell>
        </row>
        <row r="15">
          <cell r="C15" t="str">
            <v>Tukang Cat</v>
          </cell>
          <cell r="D15" t="str">
            <v>Hari</v>
          </cell>
          <cell r="E15">
            <v>40000</v>
          </cell>
        </row>
        <row r="16">
          <cell r="C16" t="str">
            <v>Tukang Kayu</v>
          </cell>
          <cell r="D16" t="str">
            <v>Hari</v>
          </cell>
          <cell r="E16">
            <v>40000</v>
          </cell>
        </row>
        <row r="17">
          <cell r="C17" t="str">
            <v>Tukang Pipa</v>
          </cell>
          <cell r="D17" t="str">
            <v>Hari</v>
          </cell>
          <cell r="E17">
            <v>40000</v>
          </cell>
        </row>
        <row r="18">
          <cell r="C18" t="str">
            <v>Penganyam besi</v>
          </cell>
          <cell r="D18" t="str">
            <v>Hari</v>
          </cell>
          <cell r="E18">
            <v>35000</v>
          </cell>
        </row>
        <row r="19">
          <cell r="C19" t="str">
            <v>Pekerja</v>
          </cell>
          <cell r="D19" t="str">
            <v>Hari</v>
          </cell>
          <cell r="E19">
            <v>30000</v>
          </cell>
        </row>
        <row r="21">
          <cell r="C21" t="str">
            <v>BAHAN</v>
          </cell>
        </row>
        <row r="22">
          <cell r="C22" t="str">
            <v>Amplas</v>
          </cell>
          <cell r="D22" t="str">
            <v>Lembar</v>
          </cell>
          <cell r="E22">
            <v>3000</v>
          </cell>
        </row>
        <row r="23">
          <cell r="C23" t="str">
            <v>Alat Bantu Pekerjaan Las</v>
          </cell>
          <cell r="D23" t="str">
            <v>Set</v>
          </cell>
          <cell r="E23">
            <v>2500</v>
          </cell>
        </row>
        <row r="24">
          <cell r="C24" t="str">
            <v>Bak Air Fiberglass 60 x 60 cm</v>
          </cell>
          <cell r="D24" t="str">
            <v>Buah</v>
          </cell>
          <cell r="E24">
            <v>225000</v>
          </cell>
        </row>
        <row r="25">
          <cell r="C25" t="str">
            <v>Batu Bata Merah</v>
          </cell>
          <cell r="D25" t="str">
            <v>Buah</v>
          </cell>
          <cell r="E25">
            <v>200</v>
          </cell>
        </row>
        <row r="26">
          <cell r="C26" t="str">
            <v>Bataco</v>
          </cell>
          <cell r="D26" t="str">
            <v>Buah</v>
          </cell>
          <cell r="E26">
            <v>2400</v>
          </cell>
        </row>
        <row r="27">
          <cell r="C27" t="str">
            <v>Batu Belah Hitam</v>
          </cell>
          <cell r="D27" t="str">
            <v>M3</v>
          </cell>
          <cell r="E27">
            <v>135000</v>
          </cell>
        </row>
        <row r="28">
          <cell r="C28" t="str">
            <v>Batu Belah Putih</v>
          </cell>
          <cell r="D28" t="str">
            <v>M3</v>
          </cell>
          <cell r="E28">
            <v>75000</v>
          </cell>
        </row>
        <row r="29">
          <cell r="C29" t="str">
            <v>Batu Muka Palimanan</v>
          </cell>
          <cell r="D29" t="str">
            <v>M2</v>
          </cell>
          <cell r="E29">
            <v>130000</v>
          </cell>
        </row>
        <row r="30">
          <cell r="C30" t="str">
            <v>Batu Pecah 1/2</v>
          </cell>
          <cell r="D30" t="str">
            <v>M3</v>
          </cell>
          <cell r="E30">
            <v>225000</v>
          </cell>
        </row>
        <row r="31">
          <cell r="C31" t="str">
            <v>Besi Baja Siku</v>
          </cell>
          <cell r="D31" t="str">
            <v>Kg</v>
          </cell>
          <cell r="E31">
            <v>9250</v>
          </cell>
        </row>
        <row r="32">
          <cell r="C32" t="str">
            <v>Besi Beton</v>
          </cell>
          <cell r="D32" t="str">
            <v>Kg</v>
          </cell>
          <cell r="E32">
            <v>9000</v>
          </cell>
        </row>
        <row r="33">
          <cell r="C33" t="str">
            <v>Box Sekring / Thermis</v>
          </cell>
          <cell r="D33" t="str">
            <v>Buah</v>
          </cell>
          <cell r="E33">
            <v>190000</v>
          </cell>
        </row>
        <row r="34">
          <cell r="C34" t="str">
            <v>Cat Besi</v>
          </cell>
          <cell r="D34" t="str">
            <v>Kg</v>
          </cell>
          <cell r="E34">
            <v>35000</v>
          </cell>
        </row>
        <row r="35">
          <cell r="C35" t="str">
            <v>Cat Genteng</v>
          </cell>
          <cell r="D35" t="str">
            <v>Kg</v>
          </cell>
          <cell r="E35">
            <v>20000</v>
          </cell>
        </row>
        <row r="36">
          <cell r="C36" t="str">
            <v>Cat Kayu</v>
          </cell>
          <cell r="D36" t="str">
            <v>Kg</v>
          </cell>
          <cell r="E36">
            <v>27500</v>
          </cell>
        </row>
        <row r="37">
          <cell r="C37" t="str">
            <v>Cat Meni Besi</v>
          </cell>
          <cell r="D37" t="str">
            <v>Kg</v>
          </cell>
          <cell r="E37">
            <v>12000</v>
          </cell>
        </row>
        <row r="38">
          <cell r="C38" t="str">
            <v>Cat Meni kayu</v>
          </cell>
          <cell r="D38" t="str">
            <v>Kg</v>
          </cell>
          <cell r="E38">
            <v>10000</v>
          </cell>
        </row>
        <row r="39">
          <cell r="C39" t="str">
            <v>Cat Tembok</v>
          </cell>
          <cell r="D39" t="str">
            <v>Kg</v>
          </cell>
          <cell r="E39">
            <v>12000</v>
          </cell>
        </row>
        <row r="40">
          <cell r="C40" t="str">
            <v>Dempul</v>
          </cell>
          <cell r="D40" t="str">
            <v>Kg</v>
          </cell>
          <cell r="E40">
            <v>10000</v>
          </cell>
        </row>
        <row r="41">
          <cell r="C41" t="str">
            <v>Engsel Jendela</v>
          </cell>
          <cell r="D41" t="str">
            <v>Buah</v>
          </cell>
          <cell r="E41">
            <v>9000</v>
          </cell>
        </row>
        <row r="42">
          <cell r="C42" t="str">
            <v>Engsel Pintu</v>
          </cell>
          <cell r="D42" t="str">
            <v>Buah</v>
          </cell>
          <cell r="E42">
            <v>13000</v>
          </cell>
        </row>
        <row r="43">
          <cell r="C43" t="str">
            <v>Floor Drain</v>
          </cell>
          <cell r="D43" t="str">
            <v>Buah</v>
          </cell>
          <cell r="E43">
            <v>22000</v>
          </cell>
        </row>
        <row r="44">
          <cell r="C44" t="str">
            <v>Genteng Plentong</v>
          </cell>
          <cell r="D44" t="str">
            <v>Buah</v>
          </cell>
          <cell r="E44">
            <v>900</v>
          </cell>
        </row>
        <row r="45">
          <cell r="C45" t="str">
            <v>Genteng Beton</v>
          </cell>
          <cell r="D45" t="str">
            <v>Buah</v>
          </cell>
          <cell r="E45">
            <v>3700</v>
          </cell>
        </row>
        <row r="46">
          <cell r="C46" t="str">
            <v>Grendel Jendela</v>
          </cell>
          <cell r="D46" t="str">
            <v>Buah</v>
          </cell>
          <cell r="E46">
            <v>13000</v>
          </cell>
        </row>
        <row r="47">
          <cell r="C47" t="str">
            <v>Grendel Pintu</v>
          </cell>
          <cell r="D47" t="str">
            <v>Buah</v>
          </cell>
          <cell r="E47">
            <v>25000</v>
          </cell>
        </row>
        <row r="48">
          <cell r="C48" t="str">
            <v>Grendel tanam / expanyolet</v>
          </cell>
          <cell r="D48" t="str">
            <v>Buah</v>
          </cell>
          <cell r="E48">
            <v>45000</v>
          </cell>
        </row>
        <row r="49">
          <cell r="C49" t="str">
            <v>Gypsum 9 mm</v>
          </cell>
          <cell r="D49" t="str">
            <v>Lembar</v>
          </cell>
          <cell r="E49">
            <v>80000</v>
          </cell>
        </row>
        <row r="50">
          <cell r="C50" t="str">
            <v>Hak Angin</v>
          </cell>
          <cell r="D50" t="str">
            <v>Buah</v>
          </cell>
          <cell r="E50">
            <v>8000</v>
          </cell>
        </row>
        <row r="51">
          <cell r="C51" t="str">
            <v>Instalasi Listrik</v>
          </cell>
          <cell r="D51" t="str">
            <v>Titik</v>
          </cell>
          <cell r="E51">
            <v>55000</v>
          </cell>
        </row>
        <row r="52">
          <cell r="C52" t="str">
            <v xml:space="preserve">Kabel NYM 2,5 mm </v>
          </cell>
          <cell r="D52" t="str">
            <v>M'</v>
          </cell>
          <cell r="E52">
            <v>3250</v>
          </cell>
        </row>
        <row r="53">
          <cell r="C53" t="str">
            <v xml:space="preserve">Kabel NYM 1,5 mm </v>
          </cell>
          <cell r="D53" t="str">
            <v>M'</v>
          </cell>
          <cell r="E53">
            <v>2500</v>
          </cell>
        </row>
        <row r="54">
          <cell r="C54" t="str">
            <v>Kaca bening polos tebal 5 mm</v>
          </cell>
          <cell r="D54" t="str">
            <v>M2</v>
          </cell>
          <cell r="E54">
            <v>70000</v>
          </cell>
        </row>
        <row r="55">
          <cell r="C55" t="str">
            <v>Karpus Genteng Plentong</v>
          </cell>
          <cell r="D55" t="str">
            <v>Buah</v>
          </cell>
          <cell r="E55">
            <v>2800</v>
          </cell>
        </row>
        <row r="56">
          <cell r="C56" t="str">
            <v>Karpus Genteng Beton</v>
          </cell>
          <cell r="D56" t="str">
            <v>Buah</v>
          </cell>
          <cell r="E56">
            <v>8000</v>
          </cell>
        </row>
        <row r="57">
          <cell r="C57" t="str">
            <v>Kawat Beton</v>
          </cell>
          <cell r="D57" t="str">
            <v>Kg</v>
          </cell>
          <cell r="E57">
            <v>12000</v>
          </cell>
        </row>
        <row r="58">
          <cell r="C58" t="str">
            <v>Kawat Las</v>
          </cell>
          <cell r="D58" t="str">
            <v>Batang</v>
          </cell>
          <cell r="E58">
            <v>1400</v>
          </cell>
        </row>
        <row r="59">
          <cell r="C59" t="str">
            <v>Kawat Duri</v>
          </cell>
          <cell r="D59" t="str">
            <v>M'</v>
          </cell>
          <cell r="E59">
            <v>3500</v>
          </cell>
        </row>
        <row r="60">
          <cell r="C60" t="str">
            <v>Kayu Kls.II (Balok)</v>
          </cell>
          <cell r="D60" t="str">
            <v>M3</v>
          </cell>
          <cell r="E60">
            <v>2400000</v>
          </cell>
        </row>
        <row r="61">
          <cell r="C61" t="str">
            <v>Kayu Kls.II (Papan)</v>
          </cell>
          <cell r="D61" t="str">
            <v>M3</v>
          </cell>
          <cell r="E61">
            <v>2600000</v>
          </cell>
        </row>
        <row r="62">
          <cell r="C62" t="str">
            <v>Kayu Kls.III (Balok)</v>
          </cell>
          <cell r="D62" t="str">
            <v>M3</v>
          </cell>
          <cell r="E62">
            <v>1950000</v>
          </cell>
        </row>
        <row r="63">
          <cell r="C63" t="str">
            <v>Kayu Kls.III (Papan)</v>
          </cell>
          <cell r="D63" t="str">
            <v>M3</v>
          </cell>
          <cell r="E63">
            <v>2100000</v>
          </cell>
        </row>
        <row r="64">
          <cell r="C64" t="str">
            <v xml:space="preserve">Kayu Kls.IV (Kasau) </v>
          </cell>
          <cell r="D64" t="str">
            <v>M3</v>
          </cell>
          <cell r="E64">
            <v>1000000</v>
          </cell>
        </row>
        <row r="65">
          <cell r="C65" t="str">
            <v>Kayu Kls.IV (Papan)</v>
          </cell>
          <cell r="D65" t="str">
            <v>M3</v>
          </cell>
          <cell r="E65">
            <v>1100000</v>
          </cell>
        </row>
        <row r="66">
          <cell r="C66" t="str">
            <v>Keramik uk. 10 x 20 cm</v>
          </cell>
          <cell r="D66" t="str">
            <v>Buah</v>
          </cell>
          <cell r="E66">
            <v>900</v>
          </cell>
        </row>
        <row r="67">
          <cell r="C67" t="str">
            <v>Keramik uk. 10 x 30 cm</v>
          </cell>
          <cell r="D67" t="str">
            <v>Buah</v>
          </cell>
          <cell r="E67">
            <v>1300</v>
          </cell>
        </row>
        <row r="68">
          <cell r="C68" t="str">
            <v>Keramik uk. 20 x 20 cm</v>
          </cell>
          <cell r="D68" t="str">
            <v>Buah</v>
          </cell>
          <cell r="E68">
            <v>1600</v>
          </cell>
        </row>
        <row r="69">
          <cell r="C69" t="str">
            <v>Keramik uk. 20 x 25 cm</v>
          </cell>
          <cell r="D69" t="str">
            <v>Buah</v>
          </cell>
          <cell r="E69">
            <v>2150</v>
          </cell>
        </row>
        <row r="70">
          <cell r="C70" t="str">
            <v>Keramik uk. 30 x 30 cm</v>
          </cell>
          <cell r="D70" t="str">
            <v>Buah</v>
          </cell>
          <cell r="E70">
            <v>3500</v>
          </cell>
        </row>
        <row r="71">
          <cell r="C71" t="str">
            <v>Keramik uk. 40 x 40 cm</v>
          </cell>
          <cell r="D71" t="str">
            <v>Buah</v>
          </cell>
          <cell r="E71">
            <v>8000</v>
          </cell>
        </row>
        <row r="72">
          <cell r="C72" t="str">
            <v>Kitchen Zinc / Bak Cuci Alumunium 50 x 100 cm</v>
          </cell>
          <cell r="D72" t="str">
            <v>Set</v>
          </cell>
          <cell r="E72">
            <v>300000</v>
          </cell>
        </row>
        <row r="73">
          <cell r="C73" t="str">
            <v>Kloset Jongkok Keramik</v>
          </cell>
          <cell r="D73" t="str">
            <v>Buah</v>
          </cell>
          <cell r="E73">
            <v>175000</v>
          </cell>
        </row>
        <row r="74">
          <cell r="C74" t="str">
            <v>Kran air ukuran 1/2"</v>
          </cell>
          <cell r="D74" t="str">
            <v>Buah</v>
          </cell>
          <cell r="E74">
            <v>20000</v>
          </cell>
        </row>
        <row r="75">
          <cell r="C75" t="str">
            <v>Kunci pintu tanam 1 x putar Kw.baik</v>
          </cell>
          <cell r="D75" t="str">
            <v>Buah</v>
          </cell>
          <cell r="E75">
            <v>80000</v>
          </cell>
        </row>
        <row r="76">
          <cell r="C76" t="str">
            <v>Kunci pintu tanam 2 x putar Kw.baik</v>
          </cell>
          <cell r="D76" t="str">
            <v>Buah</v>
          </cell>
          <cell r="E76">
            <v>150000</v>
          </cell>
        </row>
        <row r="77">
          <cell r="C77" t="str">
            <v>Kusen dan daun Pintu PVC/Alumunium u. KM/WC</v>
          </cell>
          <cell r="D77" t="str">
            <v>Unit</v>
          </cell>
          <cell r="E77">
            <v>475000</v>
          </cell>
        </row>
        <row r="78">
          <cell r="C78" t="str">
            <v>Lampu Pijar 25 Watt</v>
          </cell>
          <cell r="D78" t="str">
            <v>Buah</v>
          </cell>
          <cell r="E78">
            <v>7500</v>
          </cell>
        </row>
        <row r="79">
          <cell r="C79" t="str">
            <v>Lampu Pijar 40 Watt + Vitting</v>
          </cell>
          <cell r="D79" t="str">
            <v>Buah</v>
          </cell>
          <cell r="E79">
            <v>10000</v>
          </cell>
        </row>
        <row r="80">
          <cell r="C80" t="str">
            <v>Lampu SL 14 watt + Vitting</v>
          </cell>
          <cell r="D80" t="str">
            <v>Buah</v>
          </cell>
          <cell r="E80">
            <v>40000</v>
          </cell>
        </row>
        <row r="81">
          <cell r="C81" t="str">
            <v>Lampu SL 20 watt + Vitting</v>
          </cell>
          <cell r="D81" t="str">
            <v>Buah</v>
          </cell>
          <cell r="E81">
            <v>50000</v>
          </cell>
        </row>
        <row r="82">
          <cell r="C82" t="str">
            <v>Lis profil Kayu siku 4 cm</v>
          </cell>
          <cell r="D82" t="str">
            <v>Batang</v>
          </cell>
          <cell r="E82">
            <v>19000</v>
          </cell>
        </row>
        <row r="83">
          <cell r="C83" t="str">
            <v>Lis profil Kayu siku 5 cm</v>
          </cell>
          <cell r="D83" t="str">
            <v>Batang</v>
          </cell>
          <cell r="E83">
            <v>23500</v>
          </cell>
        </row>
        <row r="84">
          <cell r="C84" t="str">
            <v>Minyak Cat</v>
          </cell>
          <cell r="D84" t="str">
            <v>Liter</v>
          </cell>
          <cell r="E84">
            <v>13000</v>
          </cell>
        </row>
        <row r="85">
          <cell r="C85" t="str">
            <v>Paku</v>
          </cell>
          <cell r="D85" t="str">
            <v>Kg</v>
          </cell>
          <cell r="E85">
            <v>12000</v>
          </cell>
        </row>
        <row r="86">
          <cell r="C86" t="str">
            <v>Paku Triplek</v>
          </cell>
          <cell r="D86" t="str">
            <v>Kg</v>
          </cell>
          <cell r="E86">
            <v>15000</v>
          </cell>
        </row>
        <row r="87">
          <cell r="C87" t="str">
            <v>Paku Sumbat</v>
          </cell>
          <cell r="D87" t="str">
            <v>Buah</v>
          </cell>
          <cell r="E87">
            <v>175</v>
          </cell>
        </row>
        <row r="88">
          <cell r="C88" t="str">
            <v>Paku Skrup</v>
          </cell>
          <cell r="D88" t="str">
            <v>Kotak</v>
          </cell>
          <cell r="E88">
            <v>15000</v>
          </cell>
        </row>
        <row r="89">
          <cell r="C89" t="str">
            <v>Pasir Beton</v>
          </cell>
          <cell r="D89" t="str">
            <v>M3</v>
          </cell>
          <cell r="E89">
            <v>100000</v>
          </cell>
        </row>
        <row r="90">
          <cell r="C90" t="str">
            <v>Pasir Pasang</v>
          </cell>
          <cell r="D90" t="str">
            <v>M3</v>
          </cell>
          <cell r="E90">
            <v>90000</v>
          </cell>
        </row>
        <row r="91">
          <cell r="C91" t="str">
            <v>Pasir Urug</v>
          </cell>
          <cell r="D91" t="str">
            <v>M3</v>
          </cell>
          <cell r="E91">
            <v>80000</v>
          </cell>
        </row>
        <row r="92">
          <cell r="C92" t="str">
            <v>Paving Blok, T = 6 cm</v>
          </cell>
          <cell r="D92" t="str">
            <v>Buah</v>
          </cell>
          <cell r="E92">
            <v>1500</v>
          </cell>
        </row>
        <row r="93">
          <cell r="C93" t="str">
            <v>Pipa PVC dia. 1/2 "</v>
          </cell>
          <cell r="D93" t="str">
            <v>Batang</v>
          </cell>
          <cell r="E93">
            <v>14000</v>
          </cell>
        </row>
        <row r="94">
          <cell r="C94" t="str">
            <v>Pipa PVC dia. 3/4 "</v>
          </cell>
          <cell r="D94" t="str">
            <v>Batang</v>
          </cell>
          <cell r="E94">
            <v>20000</v>
          </cell>
        </row>
        <row r="95">
          <cell r="C95" t="str">
            <v>Pipa PVC dia. 1 "</v>
          </cell>
          <cell r="D95" t="str">
            <v>Batang</v>
          </cell>
          <cell r="E95">
            <v>24000</v>
          </cell>
        </row>
        <row r="96">
          <cell r="C96" t="str">
            <v>Pipa PVC dia. 2 "</v>
          </cell>
          <cell r="D96" t="str">
            <v>Batang</v>
          </cell>
          <cell r="E96">
            <v>50000</v>
          </cell>
        </row>
        <row r="97">
          <cell r="C97" t="str">
            <v>Pipa PVC dia. 4 "</v>
          </cell>
          <cell r="D97" t="str">
            <v>Batang</v>
          </cell>
          <cell r="E97">
            <v>165000</v>
          </cell>
        </row>
        <row r="98">
          <cell r="C98" t="str">
            <v>Plamir kayu</v>
          </cell>
          <cell r="D98" t="str">
            <v>Kg</v>
          </cell>
          <cell r="E98">
            <v>13000</v>
          </cell>
        </row>
        <row r="99">
          <cell r="C99" t="str">
            <v>Plamir Tembok</v>
          </cell>
          <cell r="D99" t="str">
            <v>Kg</v>
          </cell>
          <cell r="E99">
            <v>10500</v>
          </cell>
        </row>
        <row r="100">
          <cell r="C100" t="str">
            <v>Residu</v>
          </cell>
          <cell r="D100" t="str">
            <v>Liter</v>
          </cell>
          <cell r="E100">
            <v>7000</v>
          </cell>
        </row>
        <row r="101">
          <cell r="C101" t="str">
            <v>Roster Beton 20 x 20 cm</v>
          </cell>
          <cell r="D101" t="str">
            <v>Buah</v>
          </cell>
          <cell r="E101">
            <v>4500</v>
          </cell>
        </row>
        <row r="102">
          <cell r="C102" t="str">
            <v xml:space="preserve">Saklar Ganda </v>
          </cell>
          <cell r="D102" t="str">
            <v>Buah</v>
          </cell>
          <cell r="E102">
            <v>37500</v>
          </cell>
        </row>
        <row r="103">
          <cell r="C103" t="str">
            <v xml:space="preserve">Saklar Tunggal </v>
          </cell>
          <cell r="D103" t="str">
            <v>Buah</v>
          </cell>
          <cell r="E103">
            <v>27500</v>
          </cell>
        </row>
        <row r="104">
          <cell r="C104" t="str">
            <v>Sealtape</v>
          </cell>
          <cell r="D104" t="str">
            <v>Roll</v>
          </cell>
          <cell r="E104">
            <v>3000</v>
          </cell>
        </row>
        <row r="105">
          <cell r="C105" t="str">
            <v>Semen (PC) 50 Kg</v>
          </cell>
          <cell r="D105" t="str">
            <v>Zak</v>
          </cell>
          <cell r="E105">
            <v>46000</v>
          </cell>
        </row>
        <row r="106">
          <cell r="C106" t="str">
            <v>Semen Putih</v>
          </cell>
          <cell r="D106" t="str">
            <v>Zak</v>
          </cell>
          <cell r="E106">
            <v>95000</v>
          </cell>
        </row>
        <row r="107">
          <cell r="C107" t="str">
            <v>Seng plat Aluminium</v>
          </cell>
          <cell r="D107" t="str">
            <v>Lembar</v>
          </cell>
          <cell r="E107">
            <v>42000</v>
          </cell>
        </row>
        <row r="108">
          <cell r="C108" t="str">
            <v>Seng plat BJLS 0,30 Uk.0,9 x 1 M'</v>
          </cell>
          <cell r="D108" t="str">
            <v>Lembar</v>
          </cell>
          <cell r="E108">
            <v>37500</v>
          </cell>
        </row>
        <row r="109">
          <cell r="C109" t="str">
            <v xml:space="preserve">Stop Kontak </v>
          </cell>
          <cell r="D109" t="str">
            <v>Buah</v>
          </cell>
          <cell r="E109">
            <v>27500</v>
          </cell>
        </row>
        <row r="110">
          <cell r="C110" t="str">
            <v>Stop Kran dia. 1 "</v>
          </cell>
          <cell r="D110" t="str">
            <v>Buah</v>
          </cell>
          <cell r="E110">
            <v>50000</v>
          </cell>
        </row>
        <row r="111">
          <cell r="C111" t="str">
            <v>Tanah Urug Pilihan</v>
          </cell>
          <cell r="D111" t="str">
            <v>M3</v>
          </cell>
          <cell r="E111">
            <v>40000</v>
          </cell>
        </row>
        <row r="112">
          <cell r="C112" t="str">
            <v>Tangki Air Fiberglass Kapasitas 1 M3</v>
          </cell>
          <cell r="D112" t="str">
            <v>Buah</v>
          </cell>
          <cell r="E112">
            <v>850000</v>
          </cell>
        </row>
        <row r="113">
          <cell r="C113" t="str">
            <v>Tarikan Jendela</v>
          </cell>
          <cell r="D113" t="str">
            <v>Buah</v>
          </cell>
          <cell r="E113">
            <v>5000</v>
          </cell>
        </row>
        <row r="114">
          <cell r="C114" t="str">
            <v>Tarikan Pintu Besar</v>
          </cell>
          <cell r="D114" t="str">
            <v>Buah</v>
          </cell>
          <cell r="E114">
            <v>50000</v>
          </cell>
        </row>
        <row r="115">
          <cell r="C115" t="str">
            <v>Triplek Tebal 3 mm</v>
          </cell>
          <cell r="D115" t="str">
            <v>Lembar</v>
          </cell>
          <cell r="E115">
            <v>55000</v>
          </cell>
        </row>
        <row r="116">
          <cell r="C116" t="str">
            <v>Triplek Tebal 5 mm</v>
          </cell>
          <cell r="D116" t="str">
            <v>Lembar</v>
          </cell>
          <cell r="E116">
            <v>80000</v>
          </cell>
        </row>
        <row r="117">
          <cell r="C117" t="str">
            <v>Wastafel</v>
          </cell>
          <cell r="D117" t="str">
            <v>Buah</v>
          </cell>
          <cell r="E117">
            <v>750000</v>
          </cell>
        </row>
        <row r="120">
          <cell r="E120" t="str">
            <v>Metro, 08 Mei 2008</v>
          </cell>
        </row>
        <row r="121">
          <cell r="E121" t="str">
            <v>Perusahaan,</v>
          </cell>
        </row>
        <row r="122">
          <cell r="E122" t="str">
            <v>CV. KARYA MUDA</v>
          </cell>
        </row>
        <row r="128">
          <cell r="E128" t="str">
            <v>S U B H A N,  SE</v>
          </cell>
        </row>
        <row r="129">
          <cell r="E129" t="str">
            <v>Direktur</v>
          </cell>
        </row>
      </sheetData>
      <sheetData sheetId="2">
        <row r="10">
          <cell r="C10" t="str">
            <v>A.1</v>
          </cell>
          <cell r="E10" t="str">
            <v>1 M3 GALIAN TANAH BIASA</v>
          </cell>
        </row>
        <row r="11">
          <cell r="E11">
            <v>0.75</v>
          </cell>
          <cell r="G11" t="str">
            <v>Pekerja</v>
          </cell>
          <cell r="J11">
            <v>30000</v>
          </cell>
          <cell r="K11">
            <v>22500</v>
          </cell>
          <cell r="L11">
            <v>0</v>
          </cell>
          <cell r="M11">
            <v>22500</v>
          </cell>
        </row>
        <row r="12">
          <cell r="E12">
            <v>2.5000000000000001E-2</v>
          </cell>
          <cell r="G12" t="str">
            <v>Mandor</v>
          </cell>
          <cell r="J12">
            <v>45000</v>
          </cell>
          <cell r="K12">
            <v>1125</v>
          </cell>
          <cell r="L12">
            <v>0</v>
          </cell>
          <cell r="M12">
            <v>1125</v>
          </cell>
        </row>
        <row r="13">
          <cell r="A13" t="str">
            <v>A.1</v>
          </cell>
          <cell r="K13">
            <v>23625</v>
          </cell>
          <cell r="L13">
            <v>0</v>
          </cell>
          <cell r="M13">
            <v>23625</v>
          </cell>
        </row>
        <row r="15">
          <cell r="C15" t="str">
            <v>A.2</v>
          </cell>
          <cell r="E15" t="str">
            <v>1 M3 GALIAN TANAH KERAS</v>
          </cell>
        </row>
        <row r="16">
          <cell r="E16">
            <v>1</v>
          </cell>
          <cell r="G16" t="str">
            <v>Pekerja</v>
          </cell>
          <cell r="J16">
            <v>30000</v>
          </cell>
          <cell r="K16">
            <v>30000</v>
          </cell>
          <cell r="L16">
            <v>0</v>
          </cell>
          <cell r="M16">
            <v>30000</v>
          </cell>
        </row>
        <row r="17">
          <cell r="E17">
            <v>3.3000000000000002E-2</v>
          </cell>
          <cell r="G17" t="str">
            <v>Mandor</v>
          </cell>
          <cell r="J17">
            <v>45000</v>
          </cell>
          <cell r="K17">
            <v>1485</v>
          </cell>
          <cell r="L17">
            <v>0</v>
          </cell>
          <cell r="M17">
            <v>1485</v>
          </cell>
        </row>
        <row r="18">
          <cell r="A18" t="str">
            <v>A.2</v>
          </cell>
          <cell r="K18">
            <v>31485</v>
          </cell>
          <cell r="L18">
            <v>0</v>
          </cell>
          <cell r="M18">
            <v>31485</v>
          </cell>
        </row>
        <row r="20">
          <cell r="C20" t="str">
            <v>A.5</v>
          </cell>
          <cell r="E20" t="str">
            <v>1 M3 GALIAN TANAH CADAS</v>
          </cell>
        </row>
        <row r="21">
          <cell r="E21">
            <v>2</v>
          </cell>
          <cell r="G21" t="str">
            <v>Pekerja</v>
          </cell>
          <cell r="J21">
            <v>30000</v>
          </cell>
          <cell r="K21">
            <v>60000</v>
          </cell>
          <cell r="L21">
            <v>0</v>
          </cell>
          <cell r="M21">
            <v>60000</v>
          </cell>
        </row>
        <row r="22">
          <cell r="E22">
            <v>6.6000000000000003E-2</v>
          </cell>
          <cell r="G22" t="str">
            <v>Mandor</v>
          </cell>
          <cell r="J22">
            <v>45000</v>
          </cell>
          <cell r="K22">
            <v>2970</v>
          </cell>
          <cell r="L22">
            <v>0</v>
          </cell>
          <cell r="M22">
            <v>2970</v>
          </cell>
        </row>
        <row r="23">
          <cell r="A23" t="str">
            <v>A.5</v>
          </cell>
          <cell r="K23">
            <v>62970</v>
          </cell>
          <cell r="L23">
            <v>0</v>
          </cell>
          <cell r="M23">
            <v>62970</v>
          </cell>
        </row>
        <row r="25">
          <cell r="C25" t="str">
            <v>A.6</v>
          </cell>
          <cell r="E25" t="str">
            <v xml:space="preserve"> 1 M3 TANAH DIANGKUT SEJAUH 30 M"</v>
          </cell>
        </row>
        <row r="26">
          <cell r="E26">
            <v>0.33</v>
          </cell>
          <cell r="G26" t="str">
            <v>Pekerja</v>
          </cell>
          <cell r="J26">
            <v>30000</v>
          </cell>
          <cell r="K26">
            <v>9900</v>
          </cell>
          <cell r="L26">
            <v>0</v>
          </cell>
          <cell r="M26">
            <v>9900</v>
          </cell>
        </row>
        <row r="27">
          <cell r="E27">
            <v>0.01</v>
          </cell>
          <cell r="G27" t="str">
            <v>Mandor</v>
          </cell>
          <cell r="J27">
            <v>45000</v>
          </cell>
          <cell r="K27">
            <v>450</v>
          </cell>
          <cell r="L27">
            <v>0</v>
          </cell>
          <cell r="M27">
            <v>450</v>
          </cell>
        </row>
        <row r="28">
          <cell r="A28" t="str">
            <v>A.6</v>
          </cell>
          <cell r="K28">
            <v>10350</v>
          </cell>
          <cell r="L28">
            <v>0</v>
          </cell>
          <cell r="M28">
            <v>10350</v>
          </cell>
        </row>
        <row r="30">
          <cell r="C30" t="str">
            <v>A.7</v>
          </cell>
          <cell r="E30" t="str">
            <v xml:space="preserve"> 1 M3 TIMBUNAN TANAH DIANGKUT DAN DIPADATKAN</v>
          </cell>
        </row>
        <row r="31">
          <cell r="E31">
            <v>1</v>
          </cell>
          <cell r="F31" t="str">
            <v>A.6</v>
          </cell>
          <cell r="J31">
            <v>10350</v>
          </cell>
          <cell r="K31">
            <v>10350</v>
          </cell>
          <cell r="L31">
            <v>0</v>
          </cell>
          <cell r="M31">
            <v>10350</v>
          </cell>
        </row>
        <row r="32">
          <cell r="E32">
            <v>1</v>
          </cell>
          <cell r="F32" t="str">
            <v>A.16</v>
          </cell>
          <cell r="J32">
            <v>7950</v>
          </cell>
          <cell r="K32">
            <v>7950</v>
          </cell>
          <cell r="L32">
            <v>0</v>
          </cell>
          <cell r="M32">
            <v>7950</v>
          </cell>
        </row>
        <row r="33">
          <cell r="A33" t="str">
            <v>A.7</v>
          </cell>
          <cell r="K33">
            <v>18300</v>
          </cell>
          <cell r="L33">
            <v>0</v>
          </cell>
          <cell r="M33">
            <v>18300</v>
          </cell>
        </row>
        <row r="35">
          <cell r="C35" t="str">
            <v>A.7.1</v>
          </cell>
          <cell r="E35" t="str">
            <v>1 M3 TANAH DIANGKUT JARAK &gt; 30 METER</v>
          </cell>
        </row>
        <row r="36">
          <cell r="E36">
            <v>1.5</v>
          </cell>
          <cell r="G36" t="str">
            <v>Pekerja</v>
          </cell>
          <cell r="J36">
            <v>30000</v>
          </cell>
          <cell r="K36">
            <v>45000</v>
          </cell>
          <cell r="L36">
            <v>0</v>
          </cell>
          <cell r="M36">
            <v>45000</v>
          </cell>
        </row>
        <row r="37">
          <cell r="E37">
            <v>0.05</v>
          </cell>
          <cell r="G37" t="str">
            <v>Mandor</v>
          </cell>
          <cell r="J37">
            <v>45000</v>
          </cell>
          <cell r="K37">
            <v>2250</v>
          </cell>
          <cell r="L37">
            <v>0</v>
          </cell>
          <cell r="M37">
            <v>2250</v>
          </cell>
        </row>
        <row r="38">
          <cell r="A38" t="str">
            <v>A.7.1</v>
          </cell>
          <cell r="K38">
            <v>47250</v>
          </cell>
          <cell r="L38">
            <v>0</v>
          </cell>
          <cell r="M38">
            <v>47250</v>
          </cell>
        </row>
        <row r="40">
          <cell r="C40" t="str">
            <v>A.7.2</v>
          </cell>
          <cell r="E40" t="str">
            <v xml:space="preserve"> 1 M3 TIMBUNAN TANAH DIPADATKAN</v>
          </cell>
        </row>
        <row r="41">
          <cell r="E41">
            <v>1.2</v>
          </cell>
          <cell r="F41" t="str">
            <v>M3</v>
          </cell>
          <cell r="G41" t="str">
            <v>Tanah Urug</v>
          </cell>
          <cell r="J41">
            <v>40000</v>
          </cell>
          <cell r="K41">
            <v>0</v>
          </cell>
          <cell r="L41">
            <v>48000</v>
          </cell>
          <cell r="M41">
            <v>48000</v>
          </cell>
        </row>
        <row r="42">
          <cell r="E42">
            <v>1</v>
          </cell>
          <cell r="F42" t="str">
            <v>A.6</v>
          </cell>
          <cell r="J42">
            <v>10350</v>
          </cell>
          <cell r="K42">
            <v>10350</v>
          </cell>
          <cell r="L42">
            <v>0</v>
          </cell>
          <cell r="M42">
            <v>10350</v>
          </cell>
        </row>
        <row r="43">
          <cell r="E43">
            <v>1</v>
          </cell>
          <cell r="F43" t="str">
            <v>A.16</v>
          </cell>
          <cell r="J43">
            <v>7950</v>
          </cell>
          <cell r="K43">
            <v>7950</v>
          </cell>
          <cell r="L43">
            <v>0</v>
          </cell>
          <cell r="M43">
            <v>7950</v>
          </cell>
        </row>
        <row r="44">
          <cell r="A44" t="str">
            <v>A.7.2</v>
          </cell>
          <cell r="K44">
            <v>18300</v>
          </cell>
          <cell r="L44">
            <v>48000</v>
          </cell>
          <cell r="M44">
            <v>66300</v>
          </cell>
        </row>
        <row r="46">
          <cell r="C46" t="str">
            <v>A.16</v>
          </cell>
          <cell r="E46" t="str">
            <v>1 M3 URUGAN TANAH DIPADATKAN HINGGA RATA</v>
          </cell>
        </row>
        <row r="47">
          <cell r="E47">
            <v>0.25</v>
          </cell>
          <cell r="G47" t="str">
            <v>Pekerja</v>
          </cell>
          <cell r="J47">
            <v>30000</v>
          </cell>
          <cell r="K47">
            <v>7500</v>
          </cell>
          <cell r="L47">
            <v>0</v>
          </cell>
          <cell r="M47">
            <v>7500</v>
          </cell>
        </row>
        <row r="48">
          <cell r="E48">
            <v>0.01</v>
          </cell>
          <cell r="G48" t="str">
            <v>Mandor</v>
          </cell>
          <cell r="J48">
            <v>45000</v>
          </cell>
          <cell r="K48">
            <v>450</v>
          </cell>
          <cell r="L48">
            <v>0</v>
          </cell>
          <cell r="M48">
            <v>450</v>
          </cell>
        </row>
        <row r="49">
          <cell r="A49" t="str">
            <v>A.16</v>
          </cell>
          <cell r="K49">
            <v>7950</v>
          </cell>
          <cell r="L49">
            <v>0</v>
          </cell>
          <cell r="M49">
            <v>7950</v>
          </cell>
        </row>
        <row r="51">
          <cell r="C51" t="str">
            <v>A.18</v>
          </cell>
          <cell r="E51" t="str">
            <v>1 M3 URUGAN PASIR DIBAWAH LANTAI DAN PONDASI</v>
          </cell>
        </row>
        <row r="52">
          <cell r="E52">
            <v>1.2</v>
          </cell>
          <cell r="F52" t="str">
            <v>M3</v>
          </cell>
          <cell r="G52" t="str">
            <v>Pasir urug</v>
          </cell>
          <cell r="J52">
            <v>80000</v>
          </cell>
          <cell r="K52">
            <v>0</v>
          </cell>
          <cell r="L52">
            <v>96000</v>
          </cell>
          <cell r="M52">
            <v>96000</v>
          </cell>
        </row>
        <row r="53">
          <cell r="E53">
            <v>0.3</v>
          </cell>
          <cell r="G53" t="str">
            <v>Pekerja</v>
          </cell>
          <cell r="J53">
            <v>30000</v>
          </cell>
          <cell r="K53">
            <v>9000</v>
          </cell>
          <cell r="L53">
            <v>0</v>
          </cell>
          <cell r="M53">
            <v>9000</v>
          </cell>
        </row>
        <row r="54">
          <cell r="E54">
            <v>0.01</v>
          </cell>
          <cell r="G54" t="str">
            <v>Mandor</v>
          </cell>
          <cell r="J54">
            <v>45000</v>
          </cell>
          <cell r="K54">
            <v>450</v>
          </cell>
          <cell r="L54">
            <v>0</v>
          </cell>
          <cell r="M54">
            <v>450</v>
          </cell>
        </row>
        <row r="55">
          <cell r="A55" t="str">
            <v>A.18</v>
          </cell>
          <cell r="K55">
            <v>9450</v>
          </cell>
          <cell r="L55">
            <v>96000</v>
          </cell>
          <cell r="M55">
            <v>105450</v>
          </cell>
        </row>
        <row r="57">
          <cell r="C57" t="str">
            <v>G.2</v>
          </cell>
          <cell r="E57" t="str">
            <v>1 M3 PASANG BATU KOSONG/AANSTAMPING</v>
          </cell>
        </row>
        <row r="58">
          <cell r="E58">
            <v>1.2</v>
          </cell>
          <cell r="F58" t="str">
            <v>M3</v>
          </cell>
          <cell r="G58" t="str">
            <v>Batu belah hitam</v>
          </cell>
          <cell r="J58">
            <v>135000</v>
          </cell>
          <cell r="K58">
            <v>0</v>
          </cell>
          <cell r="L58">
            <v>162000</v>
          </cell>
          <cell r="M58">
            <v>162000</v>
          </cell>
        </row>
        <row r="59">
          <cell r="E59">
            <v>1.5</v>
          </cell>
          <cell r="G59" t="str">
            <v>Pekerja</v>
          </cell>
          <cell r="J59">
            <v>30000</v>
          </cell>
          <cell r="K59">
            <v>45000</v>
          </cell>
          <cell r="L59">
            <v>0</v>
          </cell>
          <cell r="M59">
            <v>45000</v>
          </cell>
        </row>
        <row r="60">
          <cell r="E60">
            <v>7.4999999999999997E-2</v>
          </cell>
          <cell r="G60" t="str">
            <v>Mandor</v>
          </cell>
          <cell r="J60">
            <v>45000</v>
          </cell>
          <cell r="K60">
            <v>3375</v>
          </cell>
          <cell r="L60">
            <v>0</v>
          </cell>
          <cell r="M60">
            <v>3375</v>
          </cell>
        </row>
        <row r="61">
          <cell r="A61" t="str">
            <v>G.2</v>
          </cell>
          <cell r="K61">
            <v>48375</v>
          </cell>
          <cell r="L61">
            <v>162000</v>
          </cell>
          <cell r="M61">
            <v>210375</v>
          </cell>
        </row>
        <row r="63">
          <cell r="C63" t="str">
            <v>G.14</v>
          </cell>
          <cell r="E63" t="str">
            <v>1 M3 PEREKAT SEMEN 1 : 2</v>
          </cell>
        </row>
        <row r="64">
          <cell r="E64">
            <v>11.750400000000001</v>
          </cell>
          <cell r="F64" t="str">
            <v>Zak</v>
          </cell>
          <cell r="G64" t="str">
            <v>Semen (PC) 50 Kg</v>
          </cell>
          <cell r="J64">
            <v>46000</v>
          </cell>
          <cell r="K64">
            <v>0</v>
          </cell>
          <cell r="L64">
            <v>540518.40000000002</v>
          </cell>
          <cell r="M64">
            <v>540518.40000000002</v>
          </cell>
        </row>
        <row r="65">
          <cell r="E65">
            <v>0.95</v>
          </cell>
          <cell r="F65" t="str">
            <v>M3</v>
          </cell>
          <cell r="G65" t="str">
            <v>Pasir Pasang</v>
          </cell>
          <cell r="J65">
            <v>90000</v>
          </cell>
          <cell r="K65">
            <v>0</v>
          </cell>
          <cell r="L65">
            <v>85500</v>
          </cell>
          <cell r="M65">
            <v>85500</v>
          </cell>
        </row>
        <row r="66">
          <cell r="A66" t="str">
            <v>G.14</v>
          </cell>
          <cell r="K66">
            <v>0</v>
          </cell>
          <cell r="L66">
            <v>626018.4</v>
          </cell>
          <cell r="M66">
            <v>626018.4</v>
          </cell>
        </row>
        <row r="68">
          <cell r="C68" t="str">
            <v>G.16</v>
          </cell>
          <cell r="E68" t="str">
            <v>1 M3 PEREKAT SEMEN 1 : 3</v>
          </cell>
        </row>
        <row r="69">
          <cell r="E69">
            <v>8.9998000000000005</v>
          </cell>
          <cell r="F69" t="str">
            <v>Zak</v>
          </cell>
          <cell r="G69" t="str">
            <v>Semen (PC) 50 Kg</v>
          </cell>
          <cell r="J69">
            <v>46000</v>
          </cell>
          <cell r="K69">
            <v>0</v>
          </cell>
          <cell r="L69">
            <v>413990.8</v>
          </cell>
          <cell r="M69">
            <v>413990.8</v>
          </cell>
        </row>
        <row r="70">
          <cell r="E70">
            <v>1.08</v>
          </cell>
          <cell r="F70" t="str">
            <v>M3</v>
          </cell>
          <cell r="G70" t="str">
            <v>Pasir Pasang</v>
          </cell>
          <cell r="J70">
            <v>90000</v>
          </cell>
          <cell r="K70">
            <v>0</v>
          </cell>
          <cell r="L70">
            <v>97200</v>
          </cell>
          <cell r="M70">
            <v>97200</v>
          </cell>
        </row>
        <row r="71">
          <cell r="A71" t="str">
            <v>G.16</v>
          </cell>
          <cell r="K71">
            <v>0</v>
          </cell>
          <cell r="L71">
            <v>511190.8</v>
          </cell>
          <cell r="M71">
            <v>511190.8</v>
          </cell>
        </row>
        <row r="73">
          <cell r="C73" t="str">
            <v>G.19</v>
          </cell>
          <cell r="E73" t="str">
            <v>1 M3 PEREKAT SEMEN 1 : 4</v>
          </cell>
        </row>
        <row r="74">
          <cell r="E74">
            <v>7.2488000000000001</v>
          </cell>
          <cell r="F74" t="str">
            <v>Zak</v>
          </cell>
          <cell r="G74" t="str">
            <v>Semen (PC) 50 Kg</v>
          </cell>
          <cell r="J74">
            <v>46000</v>
          </cell>
          <cell r="K74">
            <v>0</v>
          </cell>
          <cell r="L74">
            <v>333444.8</v>
          </cell>
          <cell r="M74">
            <v>333444.8</v>
          </cell>
        </row>
        <row r="75">
          <cell r="E75">
            <v>1.1599999999999999</v>
          </cell>
          <cell r="F75" t="str">
            <v>M3</v>
          </cell>
          <cell r="G75" t="str">
            <v>Pasir Pasang</v>
          </cell>
          <cell r="J75">
            <v>90000</v>
          </cell>
          <cell r="K75">
            <v>0</v>
          </cell>
          <cell r="L75">
            <v>104400</v>
          </cell>
          <cell r="M75">
            <v>104400</v>
          </cell>
        </row>
        <row r="76">
          <cell r="A76" t="str">
            <v>G.19</v>
          </cell>
          <cell r="K76">
            <v>0</v>
          </cell>
          <cell r="L76">
            <v>437844.8</v>
          </cell>
          <cell r="M76">
            <v>437844.8</v>
          </cell>
        </row>
        <row r="78">
          <cell r="C78" t="str">
            <v>G.32n</v>
          </cell>
          <cell r="E78" t="str">
            <v>1 M2 PASANG BATU MUKA DARI BATU ALAM OLAHAN</v>
          </cell>
        </row>
        <row r="79">
          <cell r="E79">
            <v>1</v>
          </cell>
          <cell r="F79" t="str">
            <v>M2</v>
          </cell>
          <cell r="G79" t="str">
            <v>Batu Muka Palimanan</v>
          </cell>
          <cell r="J79">
            <v>130000</v>
          </cell>
          <cell r="K79">
            <v>0</v>
          </cell>
          <cell r="L79">
            <v>130000</v>
          </cell>
          <cell r="M79">
            <v>130000</v>
          </cell>
        </row>
        <row r="80">
          <cell r="E80">
            <v>0.01</v>
          </cell>
          <cell r="F80" t="str">
            <v>Zak</v>
          </cell>
          <cell r="G80" t="str">
            <v>Perekat G.16</v>
          </cell>
          <cell r="J80">
            <v>511190.8</v>
          </cell>
          <cell r="K80">
            <v>0</v>
          </cell>
          <cell r="L80">
            <v>5111.91</v>
          </cell>
          <cell r="M80">
            <v>5111.91</v>
          </cell>
        </row>
        <row r="81">
          <cell r="E81">
            <v>0.5</v>
          </cell>
          <cell r="F81" t="str">
            <v>M3</v>
          </cell>
          <cell r="G81" t="str">
            <v>Tukang batu</v>
          </cell>
          <cell r="J81">
            <v>40000</v>
          </cell>
          <cell r="K81">
            <v>20000</v>
          </cell>
          <cell r="L81">
            <v>0</v>
          </cell>
          <cell r="M81">
            <v>20000</v>
          </cell>
        </row>
        <row r="82">
          <cell r="E82">
            <v>2.5000000000000001E-2</v>
          </cell>
          <cell r="G82" t="str">
            <v>Kepala Tukang</v>
          </cell>
          <cell r="J82">
            <v>45000</v>
          </cell>
          <cell r="K82">
            <v>1125</v>
          </cell>
          <cell r="L82">
            <v>0</v>
          </cell>
          <cell r="M82">
            <v>1125</v>
          </cell>
        </row>
        <row r="83">
          <cell r="E83">
            <v>1</v>
          </cell>
          <cell r="G83" t="str">
            <v>Pekerja</v>
          </cell>
          <cell r="J83">
            <v>30000</v>
          </cell>
          <cell r="K83">
            <v>30000</v>
          </cell>
          <cell r="L83">
            <v>0</v>
          </cell>
          <cell r="M83">
            <v>30000</v>
          </cell>
        </row>
        <row r="84">
          <cell r="E84">
            <v>2.5000000000000001E-2</v>
          </cell>
          <cell r="G84" t="str">
            <v>Mandor</v>
          </cell>
          <cell r="J84">
            <v>45000</v>
          </cell>
          <cell r="K84">
            <v>1125</v>
          </cell>
          <cell r="L84">
            <v>0</v>
          </cell>
          <cell r="M84">
            <v>1125</v>
          </cell>
        </row>
        <row r="85">
          <cell r="A85" t="str">
            <v>G.32n</v>
          </cell>
          <cell r="K85">
            <v>52250</v>
          </cell>
          <cell r="L85">
            <v>135111.91</v>
          </cell>
          <cell r="M85">
            <v>187361.91</v>
          </cell>
        </row>
        <row r="87">
          <cell r="C87" t="str">
            <v>G.32h + G.26</v>
          </cell>
          <cell r="E87" t="str">
            <v>1 M3 PASANG BATU BELAH 1 : 4</v>
          </cell>
        </row>
        <row r="88">
          <cell r="C88" t="str">
            <v>( a )</v>
          </cell>
          <cell r="E88">
            <v>1.2</v>
          </cell>
          <cell r="F88" t="str">
            <v>M3</v>
          </cell>
          <cell r="G88" t="str">
            <v>Batu Belah Hitam</v>
          </cell>
          <cell r="J88">
            <v>135000</v>
          </cell>
          <cell r="K88">
            <v>0</v>
          </cell>
          <cell r="L88">
            <v>162000</v>
          </cell>
          <cell r="M88">
            <v>162000</v>
          </cell>
        </row>
        <row r="89">
          <cell r="C89" t="str">
            <v>( b )</v>
          </cell>
          <cell r="E89">
            <v>1.2</v>
          </cell>
          <cell r="F89" t="str">
            <v>M3</v>
          </cell>
          <cell r="G89" t="str">
            <v>Batu Belah putih</v>
          </cell>
          <cell r="J89">
            <v>75000</v>
          </cell>
          <cell r="K89">
            <v>0</v>
          </cell>
          <cell r="L89">
            <v>90000</v>
          </cell>
          <cell r="M89">
            <v>90000</v>
          </cell>
        </row>
        <row r="90">
          <cell r="E90">
            <v>3.5272000000000001</v>
          </cell>
          <cell r="F90" t="str">
            <v xml:space="preserve">Zak  </v>
          </cell>
          <cell r="G90" t="str">
            <v>Semen (PC) 50 Kg</v>
          </cell>
          <cell r="J90">
            <v>46000</v>
          </cell>
          <cell r="K90">
            <v>0</v>
          </cell>
          <cell r="L90">
            <v>162251.20000000001</v>
          </cell>
          <cell r="M90">
            <v>162251.20000000001</v>
          </cell>
        </row>
        <row r="91">
          <cell r="E91">
            <v>0.52200000000000002</v>
          </cell>
          <cell r="F91" t="str">
            <v>M3</v>
          </cell>
          <cell r="G91" t="str">
            <v>Pasir Pasang</v>
          </cell>
          <cell r="J91">
            <v>90000</v>
          </cell>
          <cell r="K91">
            <v>0</v>
          </cell>
          <cell r="L91">
            <v>46980</v>
          </cell>
          <cell r="M91">
            <v>46980</v>
          </cell>
        </row>
        <row r="92">
          <cell r="E92">
            <v>1.2</v>
          </cell>
          <cell r="G92" t="str">
            <v>Tukang batu</v>
          </cell>
          <cell r="J92">
            <v>40000</v>
          </cell>
          <cell r="K92">
            <v>48000</v>
          </cell>
          <cell r="L92">
            <v>0</v>
          </cell>
          <cell r="M92">
            <v>48000</v>
          </cell>
        </row>
        <row r="93">
          <cell r="E93">
            <v>0.12</v>
          </cell>
          <cell r="G93" t="str">
            <v>Kepala Tukang</v>
          </cell>
          <cell r="J93">
            <v>45000</v>
          </cell>
          <cell r="K93">
            <v>5400</v>
          </cell>
          <cell r="L93">
            <v>0</v>
          </cell>
          <cell r="M93">
            <v>5400</v>
          </cell>
        </row>
        <row r="94">
          <cell r="E94">
            <v>3.6</v>
          </cell>
          <cell r="G94" t="str">
            <v>Pekerja</v>
          </cell>
          <cell r="J94">
            <v>30000</v>
          </cell>
          <cell r="K94">
            <v>108000</v>
          </cell>
          <cell r="L94">
            <v>0</v>
          </cell>
          <cell r="M94">
            <v>108000</v>
          </cell>
        </row>
        <row r="95">
          <cell r="E95">
            <v>0.18</v>
          </cell>
          <cell r="G95" t="str">
            <v>Mandor</v>
          </cell>
          <cell r="J95">
            <v>45000</v>
          </cell>
          <cell r="K95">
            <v>8100</v>
          </cell>
          <cell r="L95">
            <v>0</v>
          </cell>
          <cell r="M95">
            <v>8100</v>
          </cell>
        </row>
        <row r="96">
          <cell r="A96" t="str">
            <v>G.32h + G.26 (a)</v>
          </cell>
          <cell r="I96" t="str">
            <v>( a )</v>
          </cell>
          <cell r="K96">
            <v>169500</v>
          </cell>
          <cell r="L96">
            <v>371231.2</v>
          </cell>
          <cell r="M96">
            <v>540731.19999999995</v>
          </cell>
        </row>
        <row r="97">
          <cell r="A97" t="str">
            <v>G.32h + G.26 (b)</v>
          </cell>
          <cell r="I97" t="str">
            <v>( b )</v>
          </cell>
          <cell r="K97">
            <v>169500</v>
          </cell>
          <cell r="L97">
            <v>299231.2</v>
          </cell>
          <cell r="M97">
            <v>468731.2</v>
          </cell>
        </row>
        <row r="99">
          <cell r="C99" t="str">
            <v>G.33 m + G.32a</v>
          </cell>
          <cell r="E99" t="str">
            <v>1 M3 PASANG BATU BATA 1 : 2</v>
          </cell>
        </row>
        <row r="100">
          <cell r="E100">
            <v>700</v>
          </cell>
          <cell r="F100" t="str">
            <v>Bh</v>
          </cell>
          <cell r="G100" t="str">
            <v>Batu bata merah</v>
          </cell>
          <cell r="J100">
            <v>200</v>
          </cell>
          <cell r="K100">
            <v>0</v>
          </cell>
          <cell r="L100">
            <v>140000</v>
          </cell>
          <cell r="M100">
            <v>140000</v>
          </cell>
        </row>
        <row r="101">
          <cell r="E101">
            <v>4.1173999999999999</v>
          </cell>
          <cell r="F101" t="str">
            <v>Zak</v>
          </cell>
          <cell r="G101" t="str">
            <v>Semen (PC) 50 Kg</v>
          </cell>
          <cell r="J101">
            <v>46000</v>
          </cell>
          <cell r="K101">
            <v>0</v>
          </cell>
          <cell r="L101">
            <v>189400.4</v>
          </cell>
          <cell r="M101">
            <v>189400.4</v>
          </cell>
        </row>
        <row r="102">
          <cell r="E102">
            <v>0.33300000000000002</v>
          </cell>
          <cell r="F102" t="str">
            <v>M3</v>
          </cell>
          <cell r="G102" t="str">
            <v>Pasir Pasang</v>
          </cell>
          <cell r="J102">
            <v>90000</v>
          </cell>
          <cell r="K102">
            <v>0</v>
          </cell>
          <cell r="L102">
            <v>29970</v>
          </cell>
          <cell r="M102">
            <v>29970</v>
          </cell>
        </row>
        <row r="103">
          <cell r="E103">
            <v>1.2</v>
          </cell>
          <cell r="G103" t="str">
            <v>Tukang batu</v>
          </cell>
          <cell r="J103">
            <v>40000</v>
          </cell>
          <cell r="K103">
            <v>48000</v>
          </cell>
          <cell r="L103">
            <v>0</v>
          </cell>
          <cell r="M103">
            <v>48000</v>
          </cell>
        </row>
        <row r="104">
          <cell r="E104">
            <v>1.2E-2</v>
          </cell>
          <cell r="G104" t="str">
            <v>Kepala Tukang</v>
          </cell>
          <cell r="J104">
            <v>45000</v>
          </cell>
          <cell r="K104">
            <v>540</v>
          </cell>
          <cell r="L104">
            <v>0</v>
          </cell>
          <cell r="M104">
            <v>540</v>
          </cell>
        </row>
        <row r="105">
          <cell r="E105">
            <v>3.6</v>
          </cell>
          <cell r="G105" t="str">
            <v>Pekerja</v>
          </cell>
          <cell r="J105">
            <v>30000</v>
          </cell>
          <cell r="K105">
            <v>108000</v>
          </cell>
          <cell r="L105">
            <v>0</v>
          </cell>
          <cell r="M105">
            <v>108000</v>
          </cell>
        </row>
        <row r="106">
          <cell r="E106">
            <v>0.18</v>
          </cell>
          <cell r="G106" t="str">
            <v>Mandor</v>
          </cell>
          <cell r="J106">
            <v>45000</v>
          </cell>
          <cell r="K106">
            <v>8100</v>
          </cell>
          <cell r="L106">
            <v>0</v>
          </cell>
          <cell r="M106">
            <v>8100</v>
          </cell>
        </row>
        <row r="107">
          <cell r="A107" t="str">
            <v>G.33 m + G.32a</v>
          </cell>
          <cell r="K107">
            <v>164640</v>
          </cell>
          <cell r="L107">
            <v>359370.4</v>
          </cell>
          <cell r="M107">
            <v>524010.4</v>
          </cell>
        </row>
        <row r="109">
          <cell r="C109" t="str">
            <v>G.33h + G.32a</v>
          </cell>
          <cell r="E109" t="str">
            <v>1 M3 PASANG BATU BATA 1 : 4</v>
          </cell>
        </row>
        <row r="110">
          <cell r="C110" t="str">
            <v>a</v>
          </cell>
          <cell r="E110">
            <v>700</v>
          </cell>
          <cell r="F110" t="str">
            <v>Bh</v>
          </cell>
          <cell r="G110" t="str">
            <v>Batu bata merah</v>
          </cell>
          <cell r="J110">
            <v>200</v>
          </cell>
          <cell r="K110">
            <v>0</v>
          </cell>
          <cell r="L110">
            <v>140000</v>
          </cell>
          <cell r="M110">
            <v>140000</v>
          </cell>
        </row>
        <row r="111">
          <cell r="C111" t="str">
            <v>b</v>
          </cell>
          <cell r="E111">
            <v>16.5</v>
          </cell>
          <cell r="F111" t="str">
            <v>Bh</v>
          </cell>
          <cell r="G111" t="str">
            <v>Bataco</v>
          </cell>
          <cell r="J111">
            <v>2400</v>
          </cell>
          <cell r="K111">
            <v>0</v>
          </cell>
          <cell r="L111">
            <v>39600</v>
          </cell>
          <cell r="M111">
            <v>39600</v>
          </cell>
        </row>
        <row r="112">
          <cell r="E112">
            <v>2.5329999999999999</v>
          </cell>
          <cell r="F112" t="str">
            <v>Zak</v>
          </cell>
          <cell r="G112" t="str">
            <v>Semen (PC) 50 Kg</v>
          </cell>
          <cell r="J112">
            <v>46000</v>
          </cell>
          <cell r="K112">
            <v>0</v>
          </cell>
          <cell r="L112">
            <v>116518</v>
          </cell>
          <cell r="M112">
            <v>116518</v>
          </cell>
        </row>
        <row r="113">
          <cell r="E113">
            <v>0.40600000000000003</v>
          </cell>
          <cell r="F113" t="str">
            <v>M3</v>
          </cell>
          <cell r="G113" t="str">
            <v>Pasir Pasang</v>
          </cell>
          <cell r="J113">
            <v>90000</v>
          </cell>
          <cell r="K113">
            <v>0</v>
          </cell>
          <cell r="L113">
            <v>36540</v>
          </cell>
          <cell r="M113">
            <v>36540</v>
          </cell>
        </row>
        <row r="114">
          <cell r="E114">
            <v>1.2</v>
          </cell>
          <cell r="G114" t="str">
            <v>Tukang batu</v>
          </cell>
          <cell r="J114">
            <v>40000</v>
          </cell>
          <cell r="K114">
            <v>48000</v>
          </cell>
          <cell r="L114">
            <v>0</v>
          </cell>
          <cell r="M114">
            <v>48000</v>
          </cell>
        </row>
        <row r="115">
          <cell r="E115">
            <v>1.2E-2</v>
          </cell>
          <cell r="G115" t="str">
            <v>Kepala Tukang</v>
          </cell>
          <cell r="J115">
            <v>45000</v>
          </cell>
          <cell r="K115">
            <v>540</v>
          </cell>
          <cell r="L115">
            <v>0</v>
          </cell>
          <cell r="M115">
            <v>540</v>
          </cell>
        </row>
        <row r="116">
          <cell r="E116">
            <v>3.6</v>
          </cell>
          <cell r="G116" t="str">
            <v>Pekerja</v>
          </cell>
          <cell r="J116">
            <v>30000</v>
          </cell>
          <cell r="K116">
            <v>108000</v>
          </cell>
          <cell r="L116">
            <v>0</v>
          </cell>
          <cell r="M116">
            <v>108000</v>
          </cell>
        </row>
        <row r="117">
          <cell r="E117">
            <v>0.18</v>
          </cell>
          <cell r="G117" t="str">
            <v>Mandor</v>
          </cell>
          <cell r="J117">
            <v>45000</v>
          </cell>
          <cell r="K117">
            <v>8100</v>
          </cell>
          <cell r="L117">
            <v>0</v>
          </cell>
          <cell r="M117">
            <v>8100</v>
          </cell>
        </row>
        <row r="118">
          <cell r="A118" t="str">
            <v>G.33h + G.32a (a)</v>
          </cell>
          <cell r="I118" t="str">
            <v>( a )</v>
          </cell>
          <cell r="K118">
            <v>164640</v>
          </cell>
          <cell r="L118">
            <v>293058</v>
          </cell>
          <cell r="M118">
            <v>457698</v>
          </cell>
        </row>
        <row r="119">
          <cell r="A119" t="str">
            <v>G.33h + G.32a (b)</v>
          </cell>
          <cell r="I119" t="str">
            <v>( b )</v>
          </cell>
          <cell r="K119">
            <v>164640</v>
          </cell>
          <cell r="L119">
            <v>192658</v>
          </cell>
          <cell r="M119">
            <v>357298</v>
          </cell>
        </row>
        <row r="121">
          <cell r="C121" t="str">
            <v>G.41</v>
          </cell>
          <cell r="E121" t="str">
            <v>1 M3 BETON TAK BERTULANG 1: 2 : 3</v>
          </cell>
        </row>
        <row r="122">
          <cell r="E122">
            <v>0.82</v>
          </cell>
          <cell r="F122" t="str">
            <v>M3</v>
          </cell>
          <cell r="G122" t="str">
            <v>Batu Pecah 1/2</v>
          </cell>
          <cell r="J122">
            <v>225000</v>
          </cell>
          <cell r="K122">
            <v>0</v>
          </cell>
          <cell r="L122">
            <v>184500</v>
          </cell>
          <cell r="M122">
            <v>184500</v>
          </cell>
        </row>
        <row r="123">
          <cell r="E123">
            <v>0.54</v>
          </cell>
          <cell r="F123" t="str">
            <v>M3</v>
          </cell>
          <cell r="G123" t="str">
            <v>Pasir Beton</v>
          </cell>
          <cell r="J123">
            <v>100000</v>
          </cell>
          <cell r="K123">
            <v>0</v>
          </cell>
          <cell r="L123">
            <v>54000</v>
          </cell>
          <cell r="M123">
            <v>54000</v>
          </cell>
        </row>
        <row r="124">
          <cell r="E124">
            <v>6.8</v>
          </cell>
          <cell r="F124" t="str">
            <v>Zak</v>
          </cell>
          <cell r="G124" t="str">
            <v>Semen (PC) 50 Kg</v>
          </cell>
          <cell r="J124">
            <v>46000</v>
          </cell>
          <cell r="K124">
            <v>0</v>
          </cell>
          <cell r="L124">
            <v>312800</v>
          </cell>
          <cell r="M124">
            <v>312800</v>
          </cell>
        </row>
        <row r="125">
          <cell r="E125">
            <v>1</v>
          </cell>
          <cell r="G125" t="str">
            <v>Tukang batu</v>
          </cell>
          <cell r="J125">
            <v>40000</v>
          </cell>
          <cell r="K125">
            <v>40000</v>
          </cell>
          <cell r="L125">
            <v>0</v>
          </cell>
          <cell r="M125">
            <v>40000</v>
          </cell>
        </row>
        <row r="126">
          <cell r="E126">
            <v>0.1</v>
          </cell>
          <cell r="G126" t="str">
            <v>Kepala Tukang</v>
          </cell>
          <cell r="J126">
            <v>45000</v>
          </cell>
          <cell r="K126">
            <v>4500</v>
          </cell>
          <cell r="L126">
            <v>0</v>
          </cell>
          <cell r="M126">
            <v>4500</v>
          </cell>
        </row>
        <row r="127">
          <cell r="E127">
            <v>6</v>
          </cell>
          <cell r="G127" t="str">
            <v>Pekerja</v>
          </cell>
          <cell r="J127">
            <v>30000</v>
          </cell>
          <cell r="K127">
            <v>180000</v>
          </cell>
          <cell r="L127">
            <v>0</v>
          </cell>
          <cell r="M127">
            <v>180000</v>
          </cell>
        </row>
        <row r="128">
          <cell r="E128">
            <v>0.3</v>
          </cell>
          <cell r="G128" t="str">
            <v>Mandor</v>
          </cell>
          <cell r="J128">
            <v>45000</v>
          </cell>
          <cell r="K128">
            <v>13500</v>
          </cell>
          <cell r="L128">
            <v>0</v>
          </cell>
          <cell r="M128">
            <v>13500</v>
          </cell>
        </row>
        <row r="129">
          <cell r="A129" t="str">
            <v>G.41</v>
          </cell>
          <cell r="K129">
            <v>238000</v>
          </cell>
          <cell r="L129">
            <v>551300</v>
          </cell>
          <cell r="M129">
            <v>789300</v>
          </cell>
        </row>
        <row r="131">
          <cell r="C131" t="str">
            <v>3/4 I.2</v>
          </cell>
          <cell r="E131" t="str">
            <v>TULANG-TULANG BESI :</v>
          </cell>
        </row>
        <row r="132">
          <cell r="E132">
            <v>6.75</v>
          </cell>
          <cell r="G132" t="str">
            <v>Tukang besi</v>
          </cell>
          <cell r="J132">
            <v>40000</v>
          </cell>
          <cell r="K132">
            <v>270000</v>
          </cell>
          <cell r="L132">
            <v>0</v>
          </cell>
          <cell r="M132">
            <v>270000</v>
          </cell>
        </row>
        <row r="133">
          <cell r="E133">
            <v>2.25</v>
          </cell>
          <cell r="G133" t="str">
            <v>Kepala Tukang</v>
          </cell>
          <cell r="J133">
            <v>45000</v>
          </cell>
          <cell r="K133">
            <v>101250</v>
          </cell>
          <cell r="L133">
            <v>0</v>
          </cell>
          <cell r="M133">
            <v>101250</v>
          </cell>
        </row>
        <row r="134">
          <cell r="E134">
            <v>6.75</v>
          </cell>
          <cell r="G134" t="str">
            <v>Penganyam besi</v>
          </cell>
          <cell r="J134">
            <v>35000</v>
          </cell>
          <cell r="K134">
            <v>236250</v>
          </cell>
          <cell r="L134">
            <v>0</v>
          </cell>
          <cell r="M134">
            <v>236250</v>
          </cell>
        </row>
        <row r="136">
          <cell r="E136" t="str">
            <v>BAHAN :</v>
          </cell>
        </row>
        <row r="137">
          <cell r="E137">
            <v>110</v>
          </cell>
          <cell r="F137" t="str">
            <v>Kg</v>
          </cell>
          <cell r="G137" t="str">
            <v>Besi beton</v>
          </cell>
          <cell r="J137">
            <v>9000</v>
          </cell>
          <cell r="K137">
            <v>0</v>
          </cell>
          <cell r="L137">
            <v>990000</v>
          </cell>
          <cell r="M137">
            <v>990000</v>
          </cell>
        </row>
        <row r="138">
          <cell r="E138">
            <v>2</v>
          </cell>
          <cell r="F138" t="str">
            <v>Kg</v>
          </cell>
          <cell r="G138" t="str">
            <v>Kawat beton</v>
          </cell>
          <cell r="J138">
            <v>12000</v>
          </cell>
          <cell r="K138">
            <v>0</v>
          </cell>
          <cell r="L138">
            <v>24000</v>
          </cell>
          <cell r="M138">
            <v>24000</v>
          </cell>
        </row>
        <row r="139">
          <cell r="C139" t="str">
            <v>3/4 I.2(a)</v>
          </cell>
          <cell r="E139" t="str">
            <v xml:space="preserve"> Untuk 1 M3 Beton diperlukan 110 Kg</v>
          </cell>
          <cell r="K139">
            <v>607500</v>
          </cell>
          <cell r="L139">
            <v>1014000</v>
          </cell>
          <cell r="M139">
            <v>1621500</v>
          </cell>
        </row>
        <row r="140">
          <cell r="C140" t="str">
            <v>3/4 I.2(b)</v>
          </cell>
          <cell r="E140" t="str">
            <v xml:space="preserve"> Untuk 1 M3 Beton diperlukan 125 Kg</v>
          </cell>
          <cell r="K140">
            <v>690340.91</v>
          </cell>
          <cell r="L140">
            <v>1152272.73</v>
          </cell>
          <cell r="M140">
            <v>1842613.64</v>
          </cell>
        </row>
        <row r="142">
          <cell r="C142" t="str">
            <v>F.8</v>
          </cell>
          <cell r="E142" t="str">
            <v>CETAKAN BETON (BEKISTING ) UNTUK 1 M3</v>
          </cell>
        </row>
        <row r="143">
          <cell r="E143">
            <v>0.5</v>
          </cell>
          <cell r="G143" t="str">
            <v>Tukang Kayu</v>
          </cell>
          <cell r="J143">
            <v>40000</v>
          </cell>
          <cell r="K143">
            <v>20000</v>
          </cell>
          <cell r="L143">
            <v>0</v>
          </cell>
          <cell r="M143">
            <v>20000</v>
          </cell>
        </row>
        <row r="144">
          <cell r="E144">
            <v>0.05</v>
          </cell>
          <cell r="G144" t="str">
            <v>Kepala Tukang</v>
          </cell>
          <cell r="J144">
            <v>45000</v>
          </cell>
          <cell r="K144">
            <v>2250</v>
          </cell>
          <cell r="L144">
            <v>0</v>
          </cell>
          <cell r="M144">
            <v>2250</v>
          </cell>
        </row>
        <row r="145">
          <cell r="E145">
            <v>0.02</v>
          </cell>
          <cell r="G145" t="str">
            <v>Pekerja</v>
          </cell>
          <cell r="J145">
            <v>30000</v>
          </cell>
          <cell r="K145">
            <v>600</v>
          </cell>
          <cell r="L145">
            <v>0</v>
          </cell>
          <cell r="M145">
            <v>600</v>
          </cell>
        </row>
        <row r="146">
          <cell r="E146">
            <v>0.01</v>
          </cell>
          <cell r="G146" t="str">
            <v>Mandor</v>
          </cell>
          <cell r="J146">
            <v>45000</v>
          </cell>
          <cell r="K146">
            <v>450</v>
          </cell>
          <cell r="L146">
            <v>0</v>
          </cell>
          <cell r="M146">
            <v>450</v>
          </cell>
        </row>
        <row r="147">
          <cell r="K147">
            <v>23300</v>
          </cell>
          <cell r="L147">
            <v>0</v>
          </cell>
          <cell r="M147">
            <v>23300</v>
          </cell>
        </row>
        <row r="148">
          <cell r="E148" t="str">
            <v>Tiap-tiap 1 M3 Beton diperlukan = 10 x F.8</v>
          </cell>
          <cell r="K148">
            <v>233000</v>
          </cell>
          <cell r="L148">
            <v>0</v>
          </cell>
          <cell r="M148">
            <v>233000</v>
          </cell>
        </row>
        <row r="150">
          <cell r="E150" t="str">
            <v>Bahan-bahan</v>
          </cell>
        </row>
        <row r="151">
          <cell r="E151">
            <v>0.4</v>
          </cell>
          <cell r="F151" t="str">
            <v>M3</v>
          </cell>
          <cell r="G151" t="str">
            <v>Kayu Kls.III (Papan)</v>
          </cell>
          <cell r="J151">
            <v>2100000</v>
          </cell>
          <cell r="K151">
            <v>0</v>
          </cell>
          <cell r="L151">
            <v>840000</v>
          </cell>
          <cell r="M151">
            <v>840000</v>
          </cell>
        </row>
        <row r="152">
          <cell r="E152">
            <v>0.4</v>
          </cell>
          <cell r="F152" t="str">
            <v>Kg</v>
          </cell>
          <cell r="G152" t="str">
            <v>Paku</v>
          </cell>
          <cell r="J152">
            <v>12000</v>
          </cell>
          <cell r="K152">
            <v>0</v>
          </cell>
          <cell r="L152">
            <v>4800</v>
          </cell>
          <cell r="M152">
            <v>4800</v>
          </cell>
        </row>
        <row r="153">
          <cell r="E153">
            <v>4</v>
          </cell>
          <cell r="G153" t="str">
            <v>Pekerja</v>
          </cell>
          <cell r="H153" t="str">
            <v>bongkar cetakan</v>
          </cell>
          <cell r="J153">
            <v>30000</v>
          </cell>
          <cell r="K153">
            <v>120000</v>
          </cell>
          <cell r="L153">
            <v>0</v>
          </cell>
          <cell r="M153">
            <v>120000</v>
          </cell>
        </row>
        <row r="154">
          <cell r="K154">
            <v>120000</v>
          </cell>
          <cell r="L154">
            <v>844800</v>
          </cell>
          <cell r="M154">
            <v>964800</v>
          </cell>
        </row>
        <row r="155">
          <cell r="A155" t="str">
            <v>F.8</v>
          </cell>
          <cell r="K155">
            <v>353000</v>
          </cell>
          <cell r="L155">
            <v>844800</v>
          </cell>
          <cell r="M155">
            <v>1197800</v>
          </cell>
        </row>
        <row r="157">
          <cell r="C157" t="str">
            <v>1/2 F.8</v>
          </cell>
          <cell r="E157" t="str">
            <v>CETAKAN BETON (BEKISTING ) UNTUK 1 M3 BETON BERTULANG TIDAK DENGAN CETAKAN  UNTUK SLOOF, KOLOM, BALOK, RING BALOK (PRAKTIS)</v>
          </cell>
        </row>
        <row r="159">
          <cell r="K159">
            <v>176500</v>
          </cell>
          <cell r="L159">
            <v>422400</v>
          </cell>
          <cell r="M159">
            <v>598900</v>
          </cell>
        </row>
        <row r="161">
          <cell r="A161" t="str">
            <v>G.41+3/4 I.2(a)+1/2 F.8</v>
          </cell>
          <cell r="C161" t="str">
            <v>G.41+3/4 I.2(a)+1/2 F.8</v>
          </cell>
          <cell r="E161">
            <v>1</v>
          </cell>
          <cell r="F161" t="str">
            <v>M3 Beton bertulang untuk Sloof, Kolom, Balok, Ring Balok (Praktis)</v>
          </cell>
          <cell r="K161">
            <v>1022000</v>
          </cell>
          <cell r="L161">
            <v>1987700</v>
          </cell>
          <cell r="M161">
            <v>3009700</v>
          </cell>
        </row>
        <row r="162">
          <cell r="A162" t="str">
            <v>G.41+3/4 I.2(b)+1/2 F.8</v>
          </cell>
          <cell r="C162" t="str">
            <v>G.41+3/4 I.2(b)+1/2 F.8</v>
          </cell>
          <cell r="E162">
            <v>1</v>
          </cell>
          <cell r="F162" t="str">
            <v>M3 Beton bertulang untuk Sloof, Kolom, Balok, Ring Balok (Struktur)</v>
          </cell>
          <cell r="K162">
            <v>1104840.9100000001</v>
          </cell>
          <cell r="L162">
            <v>2125972.73</v>
          </cell>
          <cell r="M162">
            <v>3230813.6399999997</v>
          </cell>
        </row>
        <row r="163">
          <cell r="A163" t="str">
            <v>G.41+3/4 I.2(c)+F.8</v>
          </cell>
          <cell r="C163" t="str">
            <v>G.41+3/4 I.2(c)+F.8</v>
          </cell>
          <cell r="E163">
            <v>1</v>
          </cell>
          <cell r="F163" t="str">
            <v>M3 Beton bertulang untuk Plat, Lantai, Lisplank  (besi 125 Kg)</v>
          </cell>
          <cell r="K163">
            <v>1281340.9100000001</v>
          </cell>
          <cell r="L163">
            <v>2548372.73</v>
          </cell>
          <cell r="M163">
            <v>3829713.6399999997</v>
          </cell>
        </row>
        <row r="165">
          <cell r="C165" t="str">
            <v>G.44</v>
          </cell>
          <cell r="E165" t="str">
            <v>1 M3 PASANGAN LANTAI BETON ADK 1 : 3 : 6</v>
          </cell>
        </row>
        <row r="166">
          <cell r="E166">
            <v>1</v>
          </cell>
          <cell r="F166" t="str">
            <v>M3</v>
          </cell>
          <cell r="G166" t="str">
            <v>Batu Pecah 1/2</v>
          </cell>
          <cell r="J166">
            <v>225000</v>
          </cell>
          <cell r="K166">
            <v>0</v>
          </cell>
          <cell r="L166">
            <v>225000</v>
          </cell>
          <cell r="M166">
            <v>225000</v>
          </cell>
        </row>
        <row r="167">
          <cell r="E167">
            <v>4.2363999999999997</v>
          </cell>
          <cell r="F167" t="str">
            <v>Zak</v>
          </cell>
          <cell r="G167" t="str">
            <v>Semen (PC) 50 Kg</v>
          </cell>
          <cell r="J167">
            <v>46000</v>
          </cell>
          <cell r="K167">
            <v>0</v>
          </cell>
          <cell r="L167">
            <v>194874.4</v>
          </cell>
          <cell r="M167">
            <v>194874.4</v>
          </cell>
        </row>
        <row r="168">
          <cell r="E168">
            <v>0.5</v>
          </cell>
          <cell r="F168" t="str">
            <v>M3</v>
          </cell>
          <cell r="G168" t="str">
            <v>Pasir Beton</v>
          </cell>
          <cell r="J168">
            <v>100000</v>
          </cell>
          <cell r="K168">
            <v>0</v>
          </cell>
          <cell r="L168">
            <v>50000</v>
          </cell>
          <cell r="M168">
            <v>50000</v>
          </cell>
        </row>
        <row r="169">
          <cell r="E169">
            <v>0.5</v>
          </cell>
          <cell r="G169" t="str">
            <v>Tukang Batu</v>
          </cell>
          <cell r="J169">
            <v>40000</v>
          </cell>
          <cell r="K169">
            <v>20000</v>
          </cell>
          <cell r="L169">
            <v>0</v>
          </cell>
          <cell r="M169">
            <v>20000</v>
          </cell>
        </row>
        <row r="170">
          <cell r="E170">
            <v>0.05</v>
          </cell>
          <cell r="G170" t="str">
            <v>Kepala Tukang</v>
          </cell>
          <cell r="J170">
            <v>45000</v>
          </cell>
          <cell r="K170">
            <v>2250</v>
          </cell>
          <cell r="L170">
            <v>0</v>
          </cell>
          <cell r="M170">
            <v>2250</v>
          </cell>
        </row>
        <row r="171">
          <cell r="E171">
            <v>6</v>
          </cell>
          <cell r="G171" t="str">
            <v>Pekerja</v>
          </cell>
          <cell r="J171">
            <v>30000</v>
          </cell>
          <cell r="K171">
            <v>180000</v>
          </cell>
          <cell r="L171">
            <v>0</v>
          </cell>
          <cell r="M171">
            <v>180000</v>
          </cell>
        </row>
        <row r="172">
          <cell r="E172">
            <v>0.3</v>
          </cell>
          <cell r="G172" t="str">
            <v>Mandor</v>
          </cell>
          <cell r="J172">
            <v>45000</v>
          </cell>
          <cell r="K172">
            <v>13500</v>
          </cell>
          <cell r="L172">
            <v>0</v>
          </cell>
          <cell r="M172">
            <v>13500</v>
          </cell>
        </row>
        <row r="173">
          <cell r="A173" t="str">
            <v>G.44</v>
          </cell>
          <cell r="K173">
            <v>215750</v>
          </cell>
          <cell r="L173">
            <v>469874.4</v>
          </cell>
          <cell r="M173">
            <v>685624.4</v>
          </cell>
        </row>
        <row r="175">
          <cell r="C175" t="str">
            <v>G.50q + G.48</v>
          </cell>
          <cell r="E175" t="str">
            <v>1 M2 PLESTERAN DINDING TEBAL 15 MM ADK 1: 4</v>
          </cell>
        </row>
        <row r="176">
          <cell r="E176">
            <v>0.13020000000000001</v>
          </cell>
          <cell r="F176" t="str">
            <v>Zak</v>
          </cell>
          <cell r="G176" t="str">
            <v>Semen (PC) 50 Kg</v>
          </cell>
          <cell r="J176">
            <v>46000</v>
          </cell>
          <cell r="K176">
            <v>0</v>
          </cell>
          <cell r="L176">
            <v>5989.2</v>
          </cell>
          <cell r="M176">
            <v>5989.2</v>
          </cell>
        </row>
        <row r="177">
          <cell r="E177">
            <v>2.0899999999999998E-2</v>
          </cell>
          <cell r="F177" t="str">
            <v>M3</v>
          </cell>
          <cell r="G177" t="str">
            <v>Pasir pasang</v>
          </cell>
          <cell r="J177">
            <v>90000</v>
          </cell>
          <cell r="K177">
            <v>0</v>
          </cell>
          <cell r="L177">
            <v>1881</v>
          </cell>
          <cell r="M177">
            <v>1881</v>
          </cell>
        </row>
        <row r="178">
          <cell r="E178">
            <v>0.02</v>
          </cell>
          <cell r="G178" t="str">
            <v>Tukang Batu</v>
          </cell>
          <cell r="J178">
            <v>40000</v>
          </cell>
          <cell r="K178">
            <v>800</v>
          </cell>
          <cell r="L178">
            <v>0</v>
          </cell>
          <cell r="M178">
            <v>800</v>
          </cell>
        </row>
        <row r="179">
          <cell r="E179">
            <v>2E-3</v>
          </cell>
          <cell r="G179" t="str">
            <v>Kepala Tukang</v>
          </cell>
          <cell r="J179">
            <v>45000</v>
          </cell>
          <cell r="K179">
            <v>90</v>
          </cell>
          <cell r="L179">
            <v>0</v>
          </cell>
          <cell r="M179">
            <v>90</v>
          </cell>
        </row>
        <row r="180">
          <cell r="E180">
            <v>0.4</v>
          </cell>
          <cell r="G180" t="str">
            <v>Pekerja</v>
          </cell>
          <cell r="J180">
            <v>30000</v>
          </cell>
          <cell r="K180">
            <v>12000</v>
          </cell>
          <cell r="L180">
            <v>0</v>
          </cell>
          <cell r="M180">
            <v>12000</v>
          </cell>
        </row>
        <row r="181">
          <cell r="E181">
            <v>0.02</v>
          </cell>
          <cell r="G181" t="str">
            <v>Mandor</v>
          </cell>
          <cell r="J181">
            <v>45000</v>
          </cell>
          <cell r="K181">
            <v>900</v>
          </cell>
          <cell r="L181">
            <v>0</v>
          </cell>
          <cell r="M181">
            <v>900</v>
          </cell>
        </row>
        <row r="182">
          <cell r="A182" t="str">
            <v>G.50q + G.48</v>
          </cell>
          <cell r="K182">
            <v>13790</v>
          </cell>
          <cell r="L182">
            <v>7870.2</v>
          </cell>
          <cell r="M182">
            <v>21660.2</v>
          </cell>
        </row>
        <row r="184">
          <cell r="C184" t="str">
            <v>G.67</v>
          </cell>
          <cell r="E184" t="str">
            <v>1 M2 LANTAI BETON 1 : 3 : 6 TEBAL 7 CM DITUTUP</v>
          </cell>
        </row>
        <row r="185">
          <cell r="E185" t="str">
            <v>DENGAN PLESTERAN 6 MM</v>
          </cell>
        </row>
        <row r="186">
          <cell r="E186">
            <v>7.0000000000000007E-2</v>
          </cell>
          <cell r="F186" t="str">
            <v>M3</v>
          </cell>
          <cell r="G186" t="str">
            <v>Batu pecah 1/2</v>
          </cell>
          <cell r="J186">
            <v>225000</v>
          </cell>
          <cell r="K186">
            <v>0</v>
          </cell>
          <cell r="L186">
            <v>15750</v>
          </cell>
          <cell r="M186">
            <v>15750</v>
          </cell>
        </row>
        <row r="187">
          <cell r="E187">
            <v>4.3999999999999997E-2</v>
          </cell>
          <cell r="F187" t="str">
            <v>M3</v>
          </cell>
          <cell r="G187" t="str">
            <v>Pasir Beton</v>
          </cell>
          <cell r="J187">
            <v>100000</v>
          </cell>
          <cell r="K187">
            <v>0</v>
          </cell>
          <cell r="L187">
            <v>4400</v>
          </cell>
          <cell r="M187">
            <v>4400</v>
          </cell>
        </row>
        <row r="188">
          <cell r="E188">
            <v>0.36380000000000001</v>
          </cell>
          <cell r="F188" t="str">
            <v>Zak</v>
          </cell>
          <cell r="G188" t="str">
            <v>Semen (PC) 50 Kg</v>
          </cell>
          <cell r="J188">
            <v>46000</v>
          </cell>
          <cell r="K188">
            <v>0</v>
          </cell>
          <cell r="L188">
            <v>16734.8</v>
          </cell>
          <cell r="M188">
            <v>16734.8</v>
          </cell>
        </row>
        <row r="189">
          <cell r="E189">
            <v>0.13500000000000001</v>
          </cell>
          <cell r="G189" t="str">
            <v>Tukang batu</v>
          </cell>
          <cell r="J189">
            <v>40000</v>
          </cell>
          <cell r="K189">
            <v>5400</v>
          </cell>
          <cell r="L189">
            <v>0</v>
          </cell>
          <cell r="M189">
            <v>5400</v>
          </cell>
        </row>
        <row r="190">
          <cell r="E190">
            <v>1.35E-2</v>
          </cell>
          <cell r="G190" t="str">
            <v>Kepala Tukang</v>
          </cell>
          <cell r="J190">
            <v>45000</v>
          </cell>
          <cell r="K190">
            <v>607.5</v>
          </cell>
          <cell r="L190">
            <v>0</v>
          </cell>
          <cell r="M190">
            <v>607.5</v>
          </cell>
        </row>
        <row r="191">
          <cell r="E191">
            <v>0.72</v>
          </cell>
          <cell r="G191" t="str">
            <v>Pekerja</v>
          </cell>
          <cell r="J191">
            <v>30000</v>
          </cell>
          <cell r="K191">
            <v>21600</v>
          </cell>
          <cell r="L191">
            <v>0</v>
          </cell>
          <cell r="M191">
            <v>21600</v>
          </cell>
        </row>
        <row r="192">
          <cell r="E192">
            <v>3.5999999999999997E-2</v>
          </cell>
          <cell r="G192" t="str">
            <v>Mandor</v>
          </cell>
          <cell r="J192">
            <v>45000</v>
          </cell>
          <cell r="K192">
            <v>1620</v>
          </cell>
          <cell r="L192">
            <v>0</v>
          </cell>
          <cell r="M192">
            <v>1620</v>
          </cell>
        </row>
        <row r="193">
          <cell r="A193" t="str">
            <v>G.67</v>
          </cell>
          <cell r="F193" t="str">
            <v>Luas Lantai 25 M2 keatas</v>
          </cell>
          <cell r="K193">
            <v>29227.5</v>
          </cell>
          <cell r="L193">
            <v>36884.800000000003</v>
          </cell>
          <cell r="M193">
            <v>66112.3</v>
          </cell>
        </row>
        <row r="195">
          <cell r="C195" t="str">
            <v>Supl.III</v>
          </cell>
          <cell r="E195" t="str">
            <v>1 M2 PASANG LANTAI KERAMIK</v>
          </cell>
        </row>
        <row r="196">
          <cell r="C196" t="str">
            <v>( a )</v>
          </cell>
          <cell r="E196">
            <v>50</v>
          </cell>
          <cell r="F196" t="str">
            <v>Buah</v>
          </cell>
          <cell r="G196" t="str">
            <v>Keramik uk. 10 x 20 cm</v>
          </cell>
          <cell r="J196">
            <v>900</v>
          </cell>
          <cell r="K196">
            <v>0</v>
          </cell>
          <cell r="L196">
            <v>45000</v>
          </cell>
          <cell r="M196">
            <v>45000</v>
          </cell>
        </row>
        <row r="197">
          <cell r="C197" t="str">
            <v>( b )</v>
          </cell>
          <cell r="E197">
            <v>25</v>
          </cell>
          <cell r="F197" t="str">
            <v>Buah</v>
          </cell>
          <cell r="G197" t="str">
            <v>Keramik uk. 10 x 30 cm</v>
          </cell>
          <cell r="J197">
            <v>1300</v>
          </cell>
          <cell r="K197">
            <v>0</v>
          </cell>
          <cell r="L197">
            <v>32500</v>
          </cell>
          <cell r="M197">
            <v>32500</v>
          </cell>
        </row>
        <row r="198">
          <cell r="C198" t="str">
            <v>( c )</v>
          </cell>
          <cell r="E198">
            <v>25</v>
          </cell>
          <cell r="F198" t="str">
            <v>Buah</v>
          </cell>
          <cell r="G198" t="str">
            <v>Keramik uk. 20 x 20 cm</v>
          </cell>
          <cell r="J198">
            <v>1600</v>
          </cell>
          <cell r="K198">
            <v>0</v>
          </cell>
          <cell r="L198">
            <v>40000</v>
          </cell>
          <cell r="M198">
            <v>40000</v>
          </cell>
        </row>
        <row r="199">
          <cell r="C199" t="str">
            <v>( d )</v>
          </cell>
          <cell r="E199">
            <v>11</v>
          </cell>
          <cell r="F199" t="str">
            <v>Buah</v>
          </cell>
          <cell r="G199" t="str">
            <v>Keramik uk. 30 x 30 cm</v>
          </cell>
          <cell r="J199">
            <v>3500</v>
          </cell>
          <cell r="K199">
            <v>0</v>
          </cell>
          <cell r="L199">
            <v>38500</v>
          </cell>
          <cell r="M199">
            <v>38500</v>
          </cell>
        </row>
        <row r="200">
          <cell r="C200" t="str">
            <v>( e )</v>
          </cell>
          <cell r="E200">
            <v>6</v>
          </cell>
          <cell r="F200" t="str">
            <v>Buah</v>
          </cell>
          <cell r="G200" t="str">
            <v>Keramik uk. 40 x 40 cm</v>
          </cell>
          <cell r="J200">
            <v>8000</v>
          </cell>
          <cell r="K200">
            <v>0</v>
          </cell>
          <cell r="L200">
            <v>48000</v>
          </cell>
          <cell r="M200">
            <v>48000</v>
          </cell>
        </row>
        <row r="201">
          <cell r="E201">
            <v>0.01</v>
          </cell>
          <cell r="F201" t="str">
            <v>M3</v>
          </cell>
          <cell r="G201" t="str">
            <v>Perekat G.14</v>
          </cell>
          <cell r="J201">
            <v>626018.4</v>
          </cell>
          <cell r="K201">
            <v>0</v>
          </cell>
          <cell r="L201">
            <v>6260.18</v>
          </cell>
          <cell r="M201">
            <v>6260.18</v>
          </cell>
        </row>
        <row r="202">
          <cell r="E202">
            <v>0.25</v>
          </cell>
          <cell r="G202" t="str">
            <v>Tukang batu</v>
          </cell>
          <cell r="J202">
            <v>40000</v>
          </cell>
          <cell r="K202">
            <v>10000</v>
          </cell>
          <cell r="L202">
            <v>0</v>
          </cell>
          <cell r="M202">
            <v>10000</v>
          </cell>
        </row>
        <row r="203">
          <cell r="E203">
            <v>2.5000000000000001E-2</v>
          </cell>
          <cell r="G203" t="str">
            <v>Kepala Tukang</v>
          </cell>
          <cell r="J203">
            <v>45000</v>
          </cell>
          <cell r="K203">
            <v>1125</v>
          </cell>
          <cell r="L203">
            <v>0</v>
          </cell>
          <cell r="M203">
            <v>1125</v>
          </cell>
        </row>
        <row r="204">
          <cell r="E204">
            <v>0.5</v>
          </cell>
          <cell r="G204" t="str">
            <v>Pekerja</v>
          </cell>
          <cell r="J204">
            <v>30000</v>
          </cell>
          <cell r="K204">
            <v>15000</v>
          </cell>
          <cell r="L204">
            <v>0</v>
          </cell>
          <cell r="M204">
            <v>15000</v>
          </cell>
        </row>
        <row r="205">
          <cell r="E205">
            <v>2.5000000000000001E-2</v>
          </cell>
          <cell r="G205" t="str">
            <v>Mandor</v>
          </cell>
          <cell r="J205">
            <v>45000</v>
          </cell>
          <cell r="K205">
            <v>1125</v>
          </cell>
          <cell r="L205">
            <v>0</v>
          </cell>
          <cell r="M205">
            <v>1125</v>
          </cell>
        </row>
        <row r="206">
          <cell r="A206" t="str">
            <v>Supl.III (a)</v>
          </cell>
          <cell r="I206" t="str">
            <v>( a )</v>
          </cell>
          <cell r="K206">
            <v>27250</v>
          </cell>
          <cell r="L206">
            <v>51260.18</v>
          </cell>
          <cell r="M206">
            <v>78510.179999999993</v>
          </cell>
        </row>
        <row r="207">
          <cell r="A207" t="str">
            <v>Supl.III (b)</v>
          </cell>
          <cell r="I207" t="str">
            <v>( b )</v>
          </cell>
          <cell r="K207">
            <v>27250</v>
          </cell>
          <cell r="L207">
            <v>38760.18</v>
          </cell>
          <cell r="M207">
            <v>66010.179999999993</v>
          </cell>
        </row>
        <row r="208">
          <cell r="A208" t="str">
            <v xml:space="preserve">Supl.III (c') </v>
          </cell>
          <cell r="I208" t="str">
            <v>( c )</v>
          </cell>
          <cell r="K208">
            <v>27250</v>
          </cell>
          <cell r="L208">
            <v>46260.18</v>
          </cell>
          <cell r="M208">
            <v>73510.179999999993</v>
          </cell>
        </row>
        <row r="209">
          <cell r="A209" t="str">
            <v>Supl.III (d)</v>
          </cell>
          <cell r="I209" t="str">
            <v>( d )</v>
          </cell>
          <cell r="K209">
            <v>27250</v>
          </cell>
          <cell r="L209">
            <v>44760.18</v>
          </cell>
          <cell r="M209">
            <v>72010.179999999993</v>
          </cell>
        </row>
        <row r="210">
          <cell r="A210" t="str">
            <v>Supl.III (e)</v>
          </cell>
          <cell r="I210" t="str">
            <v>( e )</v>
          </cell>
          <cell r="K210">
            <v>27250</v>
          </cell>
          <cell r="L210">
            <v>54260.18</v>
          </cell>
          <cell r="M210">
            <v>81510.179999999993</v>
          </cell>
        </row>
        <row r="212">
          <cell r="C212" t="str">
            <v>Supl.IV</v>
          </cell>
          <cell r="E212" t="str">
            <v>1 M2 PASANG DINDING KERAMIK</v>
          </cell>
        </row>
        <row r="213">
          <cell r="C213" t="str">
            <v>( a )</v>
          </cell>
          <cell r="E213">
            <v>25</v>
          </cell>
          <cell r="F213" t="str">
            <v>Buah</v>
          </cell>
          <cell r="G213" t="str">
            <v>Keramik uk. 10 x 20 cm</v>
          </cell>
          <cell r="J213">
            <v>900</v>
          </cell>
          <cell r="K213">
            <v>0</v>
          </cell>
          <cell r="L213">
            <v>22500</v>
          </cell>
          <cell r="M213">
            <v>22500</v>
          </cell>
        </row>
        <row r="214">
          <cell r="C214" t="str">
            <v>( b )</v>
          </cell>
          <cell r="E214">
            <v>25</v>
          </cell>
          <cell r="F214" t="str">
            <v>Buah</v>
          </cell>
          <cell r="G214" t="str">
            <v>Keramik uk. 20 x 20 cm</v>
          </cell>
          <cell r="J214">
            <v>1600</v>
          </cell>
          <cell r="K214">
            <v>0</v>
          </cell>
          <cell r="L214">
            <v>40000</v>
          </cell>
          <cell r="M214">
            <v>40000</v>
          </cell>
        </row>
        <row r="215">
          <cell r="C215" t="str">
            <v>( c )</v>
          </cell>
          <cell r="E215">
            <v>20</v>
          </cell>
          <cell r="F215" t="str">
            <v>Buah</v>
          </cell>
          <cell r="G215" t="str">
            <v>Keramik uk. 20 x 25 cm</v>
          </cell>
          <cell r="J215">
            <v>2150</v>
          </cell>
          <cell r="K215">
            <v>0</v>
          </cell>
          <cell r="L215">
            <v>43000</v>
          </cell>
          <cell r="M215">
            <v>43000</v>
          </cell>
        </row>
        <row r="216">
          <cell r="E216">
            <v>0.01</v>
          </cell>
          <cell r="F216" t="str">
            <v>M3</v>
          </cell>
          <cell r="G216" t="str">
            <v>Perekat G.14</v>
          </cell>
          <cell r="J216">
            <v>626018.4</v>
          </cell>
          <cell r="K216">
            <v>0</v>
          </cell>
          <cell r="L216">
            <v>6260.18</v>
          </cell>
          <cell r="M216">
            <v>6260.18</v>
          </cell>
        </row>
        <row r="217">
          <cell r="E217">
            <v>0.5</v>
          </cell>
          <cell r="G217" t="str">
            <v>Tukang batu</v>
          </cell>
          <cell r="J217">
            <v>40000</v>
          </cell>
          <cell r="K217">
            <v>20000</v>
          </cell>
          <cell r="L217">
            <v>0</v>
          </cell>
          <cell r="M217">
            <v>20000</v>
          </cell>
        </row>
        <row r="218">
          <cell r="E218">
            <v>0.05</v>
          </cell>
          <cell r="G218" t="str">
            <v>Kepala Tukang</v>
          </cell>
          <cell r="J218">
            <v>45000</v>
          </cell>
          <cell r="K218">
            <v>2250</v>
          </cell>
          <cell r="L218">
            <v>0</v>
          </cell>
          <cell r="M218">
            <v>2250</v>
          </cell>
        </row>
        <row r="219">
          <cell r="E219">
            <v>1</v>
          </cell>
          <cell r="G219" t="str">
            <v>Pekerja</v>
          </cell>
          <cell r="J219">
            <v>30000</v>
          </cell>
          <cell r="K219">
            <v>30000</v>
          </cell>
          <cell r="L219">
            <v>0</v>
          </cell>
          <cell r="M219">
            <v>30000</v>
          </cell>
        </row>
        <row r="220">
          <cell r="E220">
            <v>0.05</v>
          </cell>
          <cell r="G220" t="str">
            <v>Mandor</v>
          </cell>
          <cell r="J220">
            <v>45000</v>
          </cell>
          <cell r="K220">
            <v>2250</v>
          </cell>
          <cell r="L220">
            <v>0</v>
          </cell>
          <cell r="M220">
            <v>2250</v>
          </cell>
        </row>
        <row r="221">
          <cell r="A221" t="str">
            <v>Supl.IV (a)</v>
          </cell>
          <cell r="I221" t="str">
            <v>( a )</v>
          </cell>
          <cell r="K221">
            <v>54500</v>
          </cell>
          <cell r="L221">
            <v>28760.18</v>
          </cell>
          <cell r="M221">
            <v>83260.179999999993</v>
          </cell>
        </row>
        <row r="222">
          <cell r="A222" t="str">
            <v>Supl.IV (b)</v>
          </cell>
          <cell r="I222" t="str">
            <v>( b )</v>
          </cell>
          <cell r="K222">
            <v>54500</v>
          </cell>
          <cell r="L222">
            <v>46260.18</v>
          </cell>
          <cell r="M222">
            <v>100760.18</v>
          </cell>
        </row>
        <row r="223">
          <cell r="A223" t="str">
            <v>Supl.IV (c)</v>
          </cell>
          <cell r="I223" t="str">
            <v>( c )</v>
          </cell>
          <cell r="K223">
            <v>54500</v>
          </cell>
          <cell r="L223">
            <v>49260.18</v>
          </cell>
          <cell r="M223">
            <v>103760.18</v>
          </cell>
        </row>
        <row r="225">
          <cell r="C225" t="str">
            <v>F.1.1</v>
          </cell>
          <cell r="E225" t="str">
            <v>1 M3 PASANG KAYU GANTUNGAN PLAPOND</v>
          </cell>
        </row>
        <row r="226">
          <cell r="E226">
            <v>1.1000000000000001</v>
          </cell>
          <cell r="F226" t="str">
            <v>M3</v>
          </cell>
          <cell r="G226" t="str">
            <v>Kayu Kls.III (kasau)</v>
          </cell>
          <cell r="J226">
            <v>1950000</v>
          </cell>
          <cell r="K226">
            <v>0</v>
          </cell>
          <cell r="L226">
            <v>2145000</v>
          </cell>
          <cell r="M226">
            <v>2145000</v>
          </cell>
        </row>
        <row r="227">
          <cell r="E227">
            <v>6</v>
          </cell>
          <cell r="F227" t="str">
            <v>Kg</v>
          </cell>
          <cell r="G227" t="str">
            <v>Paku</v>
          </cell>
          <cell r="J227">
            <v>12000</v>
          </cell>
          <cell r="K227">
            <v>0</v>
          </cell>
          <cell r="L227">
            <v>72000</v>
          </cell>
          <cell r="M227">
            <v>72000</v>
          </cell>
        </row>
        <row r="228">
          <cell r="E228">
            <v>15</v>
          </cell>
          <cell r="G228" t="str">
            <v>Tukang Kayu</v>
          </cell>
          <cell r="J228">
            <v>40000</v>
          </cell>
          <cell r="K228">
            <v>600000</v>
          </cell>
          <cell r="L228">
            <v>0</v>
          </cell>
          <cell r="M228">
            <v>600000</v>
          </cell>
        </row>
        <row r="229">
          <cell r="E229">
            <v>1.5</v>
          </cell>
          <cell r="G229" t="str">
            <v>Kepala Tukang</v>
          </cell>
          <cell r="J229">
            <v>45000</v>
          </cell>
          <cell r="K229">
            <v>67500</v>
          </cell>
          <cell r="L229">
            <v>0</v>
          </cell>
          <cell r="M229">
            <v>67500</v>
          </cell>
        </row>
        <row r="230">
          <cell r="E230">
            <v>5</v>
          </cell>
          <cell r="G230" t="str">
            <v>Pekerja</v>
          </cell>
          <cell r="J230">
            <v>30000</v>
          </cell>
          <cell r="K230">
            <v>150000</v>
          </cell>
          <cell r="L230">
            <v>0</v>
          </cell>
          <cell r="M230">
            <v>150000</v>
          </cell>
        </row>
        <row r="231">
          <cell r="E231">
            <v>0.25</v>
          </cell>
          <cell r="G231" t="str">
            <v>Mandor</v>
          </cell>
          <cell r="J231">
            <v>45000</v>
          </cell>
          <cell r="K231">
            <v>11250</v>
          </cell>
          <cell r="L231">
            <v>0</v>
          </cell>
          <cell r="M231">
            <v>11250</v>
          </cell>
        </row>
        <row r="232">
          <cell r="A232" t="str">
            <v>F.1.1</v>
          </cell>
          <cell r="K232">
            <v>828750</v>
          </cell>
          <cell r="L232">
            <v>2217000</v>
          </cell>
          <cell r="M232">
            <v>3045750</v>
          </cell>
        </row>
        <row r="234">
          <cell r="C234" t="str">
            <v>D.12</v>
          </cell>
          <cell r="E234" t="str">
            <v>1 M2 PASANGAN PLAPOND</v>
          </cell>
        </row>
        <row r="235">
          <cell r="C235" t="str">
            <v>( a )</v>
          </cell>
          <cell r="E235">
            <v>0.35</v>
          </cell>
          <cell r="F235" t="str">
            <v>Lbr</v>
          </cell>
          <cell r="G235" t="str">
            <v>Triplek tebal 3 mm</v>
          </cell>
          <cell r="J235">
            <v>55000</v>
          </cell>
          <cell r="K235">
            <v>0</v>
          </cell>
          <cell r="L235">
            <v>19250</v>
          </cell>
          <cell r="M235">
            <v>19250</v>
          </cell>
        </row>
        <row r="236">
          <cell r="C236" t="str">
            <v>( b )</v>
          </cell>
          <cell r="E236">
            <v>0.35</v>
          </cell>
          <cell r="F236" t="str">
            <v>Lbr</v>
          </cell>
          <cell r="G236" t="str">
            <v>Triplek tebal 5 mm</v>
          </cell>
          <cell r="J236">
            <v>80000</v>
          </cell>
          <cell r="K236">
            <v>0</v>
          </cell>
          <cell r="L236">
            <v>28000</v>
          </cell>
          <cell r="M236">
            <v>28000</v>
          </cell>
        </row>
        <row r="237">
          <cell r="C237" t="str">
            <v>( c )</v>
          </cell>
          <cell r="E237">
            <v>0.35</v>
          </cell>
          <cell r="F237" t="str">
            <v>Lbr</v>
          </cell>
          <cell r="G237" t="str">
            <v>Gypsum 9 mm</v>
          </cell>
          <cell r="J237">
            <v>80000</v>
          </cell>
          <cell r="K237">
            <v>0</v>
          </cell>
          <cell r="L237">
            <v>28000</v>
          </cell>
          <cell r="M237">
            <v>28000</v>
          </cell>
        </row>
        <row r="238">
          <cell r="E238">
            <v>0.1</v>
          </cell>
          <cell r="F238" t="str">
            <v>Kotak</v>
          </cell>
          <cell r="G238" t="str">
            <v>Paku Skrup</v>
          </cell>
          <cell r="J238">
            <v>15000</v>
          </cell>
          <cell r="K238">
            <v>0</v>
          </cell>
          <cell r="L238">
            <v>1500</v>
          </cell>
          <cell r="M238">
            <v>1500</v>
          </cell>
        </row>
        <row r="239">
          <cell r="E239">
            <v>0.02</v>
          </cell>
          <cell r="F239" t="str">
            <v>Kg</v>
          </cell>
          <cell r="G239" t="str">
            <v>Paku Triplek</v>
          </cell>
          <cell r="J239">
            <v>15000</v>
          </cell>
          <cell r="K239">
            <v>0</v>
          </cell>
          <cell r="L239">
            <v>300</v>
          </cell>
          <cell r="M239">
            <v>300</v>
          </cell>
        </row>
        <row r="240">
          <cell r="E240">
            <v>0.5</v>
          </cell>
          <cell r="G240" t="str">
            <v>Pekerja</v>
          </cell>
          <cell r="J240">
            <v>30000</v>
          </cell>
          <cell r="K240">
            <v>15000</v>
          </cell>
          <cell r="L240">
            <v>0</v>
          </cell>
          <cell r="M240">
            <v>15000</v>
          </cell>
        </row>
        <row r="241">
          <cell r="E241">
            <v>2.5000000000000001E-2</v>
          </cell>
          <cell r="G241" t="str">
            <v>Mandor</v>
          </cell>
          <cell r="J241">
            <v>45000</v>
          </cell>
          <cell r="K241">
            <v>1125</v>
          </cell>
          <cell r="L241">
            <v>0</v>
          </cell>
          <cell r="M241">
            <v>1125</v>
          </cell>
        </row>
        <row r="242">
          <cell r="A242" t="str">
            <v>D.12 ( a )</v>
          </cell>
          <cell r="I242" t="str">
            <v>( a )</v>
          </cell>
          <cell r="K242">
            <v>16125</v>
          </cell>
          <cell r="L242">
            <v>19550</v>
          </cell>
          <cell r="M242">
            <v>35675</v>
          </cell>
        </row>
        <row r="243">
          <cell r="A243" t="str">
            <v>D.12 ( b )</v>
          </cell>
          <cell r="I243" t="str">
            <v>( b )</v>
          </cell>
          <cell r="K243">
            <v>16125</v>
          </cell>
          <cell r="L243">
            <v>28300</v>
          </cell>
          <cell r="M243">
            <v>44425</v>
          </cell>
        </row>
        <row r="244">
          <cell r="A244" t="str">
            <v>D.12 ( c )</v>
          </cell>
          <cell r="I244" t="str">
            <v>( c )</v>
          </cell>
          <cell r="K244">
            <v>16125</v>
          </cell>
          <cell r="L244">
            <v>29500</v>
          </cell>
          <cell r="M244">
            <v>45625</v>
          </cell>
        </row>
        <row r="246">
          <cell r="C246" t="str">
            <v>F.16</v>
          </cell>
          <cell r="E246" t="str">
            <v>10 M2 PASANG KAYU KASAU DAN RENG</v>
          </cell>
        </row>
        <row r="247">
          <cell r="C247" t="str">
            <v>a</v>
          </cell>
          <cell r="E247">
            <v>1.4E-2</v>
          </cell>
          <cell r="F247" t="str">
            <v>M3</v>
          </cell>
          <cell r="G247" t="str">
            <v>Kayu Kls.II (Kasau)</v>
          </cell>
          <cell r="J247">
            <v>2400000</v>
          </cell>
          <cell r="K247">
            <v>0</v>
          </cell>
          <cell r="L247">
            <v>33600</v>
          </cell>
          <cell r="M247">
            <v>33600</v>
          </cell>
        </row>
        <row r="248">
          <cell r="C248" t="str">
            <v>a</v>
          </cell>
          <cell r="E248">
            <v>4.7999999999999996E-3</v>
          </cell>
          <cell r="F248" t="str">
            <v>M3</v>
          </cell>
          <cell r="G248" t="str">
            <v>Kayu Kls.II (Reng)</v>
          </cell>
          <cell r="J248">
            <v>2400000</v>
          </cell>
          <cell r="K248">
            <v>0</v>
          </cell>
          <cell r="L248">
            <v>11520</v>
          </cell>
          <cell r="M248">
            <v>11520</v>
          </cell>
        </row>
        <row r="249">
          <cell r="C249" t="str">
            <v>b</v>
          </cell>
          <cell r="E249">
            <v>1.4E-2</v>
          </cell>
          <cell r="F249" t="str">
            <v>M3</v>
          </cell>
          <cell r="G249" t="str">
            <v>Kayu Kls.III (Kasau)</v>
          </cell>
          <cell r="J249">
            <v>1950000</v>
          </cell>
          <cell r="K249">
            <v>0</v>
          </cell>
          <cell r="L249">
            <v>27300</v>
          </cell>
          <cell r="M249">
            <v>27300</v>
          </cell>
        </row>
        <row r="250">
          <cell r="C250" t="str">
            <v>b</v>
          </cell>
          <cell r="E250">
            <v>4.7999999999999996E-3</v>
          </cell>
          <cell r="F250" t="str">
            <v>M3</v>
          </cell>
          <cell r="G250" t="str">
            <v>Kayu Kls.III (Reng)</v>
          </cell>
          <cell r="J250">
            <v>1950000</v>
          </cell>
          <cell r="K250">
            <v>0</v>
          </cell>
          <cell r="L250">
            <v>9360</v>
          </cell>
          <cell r="M250">
            <v>9360</v>
          </cell>
        </row>
        <row r="251">
          <cell r="E251">
            <v>0.8</v>
          </cell>
          <cell r="F251" t="str">
            <v>Kg</v>
          </cell>
          <cell r="G251" t="str">
            <v>Paku</v>
          </cell>
          <cell r="J251">
            <v>12000</v>
          </cell>
          <cell r="K251">
            <v>0</v>
          </cell>
          <cell r="L251">
            <v>9600</v>
          </cell>
          <cell r="M251">
            <v>9600</v>
          </cell>
        </row>
        <row r="252">
          <cell r="E252">
            <v>2</v>
          </cell>
          <cell r="G252" t="str">
            <v>Tukang Kayu</v>
          </cell>
          <cell r="J252">
            <v>40000</v>
          </cell>
          <cell r="K252">
            <v>80000</v>
          </cell>
          <cell r="L252">
            <v>0</v>
          </cell>
          <cell r="M252">
            <v>80000</v>
          </cell>
        </row>
        <row r="253">
          <cell r="E253">
            <v>0.02</v>
          </cell>
          <cell r="G253" t="str">
            <v>Kepala Tukang</v>
          </cell>
          <cell r="J253">
            <v>45000</v>
          </cell>
          <cell r="K253">
            <v>900</v>
          </cell>
          <cell r="L253">
            <v>0</v>
          </cell>
          <cell r="M253">
            <v>900</v>
          </cell>
        </row>
        <row r="254">
          <cell r="E254">
            <v>2</v>
          </cell>
          <cell r="G254" t="str">
            <v>Pekerja</v>
          </cell>
          <cell r="H254">
            <v>5.183999999999999E-2</v>
          </cell>
          <cell r="J254">
            <v>30000</v>
          </cell>
          <cell r="K254">
            <v>60000</v>
          </cell>
          <cell r="L254">
            <v>0</v>
          </cell>
          <cell r="M254">
            <v>60000</v>
          </cell>
        </row>
        <row r="255">
          <cell r="E255">
            <v>0.1</v>
          </cell>
          <cell r="G255" t="str">
            <v>Mandor</v>
          </cell>
          <cell r="J255">
            <v>45000</v>
          </cell>
          <cell r="K255">
            <v>4500</v>
          </cell>
          <cell r="L255">
            <v>0</v>
          </cell>
          <cell r="M255">
            <v>4500</v>
          </cell>
        </row>
        <row r="256">
          <cell r="I256" t="str">
            <v>( a )</v>
          </cell>
          <cell r="K256">
            <v>145400</v>
          </cell>
          <cell r="L256">
            <v>54720</v>
          </cell>
          <cell r="M256">
            <v>200120</v>
          </cell>
        </row>
        <row r="257">
          <cell r="I257" t="str">
            <v>( b )</v>
          </cell>
          <cell r="K257">
            <v>145400</v>
          </cell>
          <cell r="L257">
            <v>46260</v>
          </cell>
          <cell r="M257">
            <v>191660</v>
          </cell>
        </row>
        <row r="258">
          <cell r="A258" t="str">
            <v>F.16 (a)</v>
          </cell>
          <cell r="E258" t="str">
            <v>1 M2 = 1/10 x F.16</v>
          </cell>
          <cell r="I258" t="str">
            <v>( a )</v>
          </cell>
          <cell r="K258">
            <v>14540</v>
          </cell>
          <cell r="L258">
            <v>5472</v>
          </cell>
          <cell r="M258">
            <v>20012</v>
          </cell>
        </row>
        <row r="259">
          <cell r="A259" t="str">
            <v>F.16 (b)</v>
          </cell>
          <cell r="E259" t="str">
            <v>1 M2 = 1/10 x F.16</v>
          </cell>
          <cell r="I259" t="str">
            <v>( b )</v>
          </cell>
          <cell r="K259">
            <v>14540</v>
          </cell>
          <cell r="L259">
            <v>4626</v>
          </cell>
          <cell r="M259">
            <v>19166</v>
          </cell>
        </row>
        <row r="262">
          <cell r="C262" t="str">
            <v>F.21</v>
          </cell>
          <cell r="E262" t="str">
            <v>1 M2 PASANG PAPAN LISPLANK</v>
          </cell>
        </row>
        <row r="263">
          <cell r="E263">
            <v>2.5000000000000001E-2</v>
          </cell>
          <cell r="F263" t="str">
            <v>M3</v>
          </cell>
          <cell r="G263" t="str">
            <v>Kayu Kls.II (Papan)</v>
          </cell>
          <cell r="J263">
            <v>2600000</v>
          </cell>
          <cell r="K263">
            <v>0</v>
          </cell>
          <cell r="L263">
            <v>65000</v>
          </cell>
          <cell r="M263">
            <v>65000</v>
          </cell>
        </row>
        <row r="264">
          <cell r="E264">
            <v>0.1</v>
          </cell>
          <cell r="F264" t="str">
            <v>Kg</v>
          </cell>
          <cell r="G264" t="str">
            <v>Paku</v>
          </cell>
          <cell r="J264">
            <v>12000</v>
          </cell>
          <cell r="K264">
            <v>0</v>
          </cell>
          <cell r="L264">
            <v>1200</v>
          </cell>
          <cell r="M264">
            <v>1200</v>
          </cell>
        </row>
        <row r="265">
          <cell r="E265">
            <v>0.8</v>
          </cell>
          <cell r="G265" t="str">
            <v>Tukang Kayu</v>
          </cell>
          <cell r="J265">
            <v>40000</v>
          </cell>
          <cell r="K265">
            <v>32000</v>
          </cell>
          <cell r="L265">
            <v>0</v>
          </cell>
          <cell r="M265">
            <v>32000</v>
          </cell>
        </row>
        <row r="266">
          <cell r="E266">
            <v>0.08</v>
          </cell>
          <cell r="G266" t="str">
            <v>Kepala Tukang</v>
          </cell>
          <cell r="J266">
            <v>45000</v>
          </cell>
          <cell r="K266">
            <v>3600</v>
          </cell>
          <cell r="L266">
            <v>0</v>
          </cell>
          <cell r="M266">
            <v>3600</v>
          </cell>
        </row>
        <row r="267">
          <cell r="E267">
            <v>0.28000000000000003</v>
          </cell>
          <cell r="G267" t="str">
            <v>Pekerja</v>
          </cell>
          <cell r="J267">
            <v>30000</v>
          </cell>
          <cell r="K267">
            <v>8400</v>
          </cell>
          <cell r="L267">
            <v>0</v>
          </cell>
          <cell r="M267">
            <v>8400</v>
          </cell>
        </row>
        <row r="268">
          <cell r="E268">
            <v>1.4E-2</v>
          </cell>
          <cell r="G268" t="str">
            <v>Mandor</v>
          </cell>
          <cell r="J268">
            <v>45000</v>
          </cell>
          <cell r="K268">
            <v>630</v>
          </cell>
          <cell r="L268">
            <v>0</v>
          </cell>
          <cell r="M268">
            <v>630</v>
          </cell>
        </row>
        <row r="269">
          <cell r="A269" t="str">
            <v>F.21</v>
          </cell>
          <cell r="K269">
            <v>44630</v>
          </cell>
          <cell r="L269">
            <v>66200</v>
          </cell>
          <cell r="M269">
            <v>110830</v>
          </cell>
        </row>
        <row r="271">
          <cell r="C271" t="str">
            <v>F.III.13</v>
          </cell>
          <cell r="E271" t="str">
            <v>1 M3 MENGERJAKAN KUDA-KUDA BENTANG s/d. 7 M'</v>
          </cell>
        </row>
        <row r="272">
          <cell r="C272" t="str">
            <v>( a )</v>
          </cell>
          <cell r="E272">
            <v>1.1000000000000001</v>
          </cell>
          <cell r="F272" t="str">
            <v>M3</v>
          </cell>
          <cell r="G272" t="str">
            <v>Kayu Kls.II (balok)</v>
          </cell>
          <cell r="J272">
            <v>2400000</v>
          </cell>
          <cell r="K272">
            <v>0</v>
          </cell>
          <cell r="L272">
            <v>2640000</v>
          </cell>
          <cell r="M272">
            <v>2640000</v>
          </cell>
        </row>
        <row r="273">
          <cell r="C273" t="str">
            <v>( b )</v>
          </cell>
          <cell r="E273">
            <v>1.1000000000000001</v>
          </cell>
          <cell r="F273" t="str">
            <v>M3</v>
          </cell>
          <cell r="G273" t="str">
            <v>Kayu Kls.III (balok)</v>
          </cell>
          <cell r="J273">
            <v>1950000</v>
          </cell>
          <cell r="K273">
            <v>0</v>
          </cell>
          <cell r="L273">
            <v>2145000</v>
          </cell>
          <cell r="M273">
            <v>2145000</v>
          </cell>
        </row>
        <row r="274">
          <cell r="E274">
            <v>15.6</v>
          </cell>
          <cell r="G274" t="str">
            <v>Tukang Kayu</v>
          </cell>
          <cell r="J274">
            <v>40000</v>
          </cell>
          <cell r="K274">
            <v>624000</v>
          </cell>
          <cell r="L274">
            <v>0</v>
          </cell>
          <cell r="M274">
            <v>624000</v>
          </cell>
        </row>
        <row r="275">
          <cell r="E275">
            <v>1.56</v>
          </cell>
          <cell r="G275" t="str">
            <v>Kepala Tukang</v>
          </cell>
          <cell r="J275">
            <v>45000</v>
          </cell>
          <cell r="K275">
            <v>70200</v>
          </cell>
          <cell r="L275">
            <v>0</v>
          </cell>
          <cell r="M275">
            <v>70200</v>
          </cell>
        </row>
        <row r="276">
          <cell r="E276">
            <v>5.2</v>
          </cell>
          <cell r="G276" t="str">
            <v>Pekerja</v>
          </cell>
          <cell r="J276">
            <v>30000</v>
          </cell>
          <cell r="K276">
            <v>156000</v>
          </cell>
          <cell r="L276">
            <v>0</v>
          </cell>
          <cell r="M276">
            <v>156000</v>
          </cell>
        </row>
        <row r="277">
          <cell r="E277">
            <v>0.26</v>
          </cell>
          <cell r="G277" t="str">
            <v>Mandor</v>
          </cell>
          <cell r="J277">
            <v>45000</v>
          </cell>
          <cell r="K277">
            <v>11700</v>
          </cell>
          <cell r="L277">
            <v>0</v>
          </cell>
          <cell r="M277">
            <v>11700</v>
          </cell>
        </row>
        <row r="278">
          <cell r="A278" t="str">
            <v>F.III.13 (a)</v>
          </cell>
          <cell r="I278" t="str">
            <v>( a )</v>
          </cell>
          <cell r="K278">
            <v>861900</v>
          </cell>
          <cell r="L278">
            <v>2640000</v>
          </cell>
          <cell r="M278">
            <v>3501900</v>
          </cell>
        </row>
        <row r="279">
          <cell r="A279" t="str">
            <v>F.III.13 (b)</v>
          </cell>
          <cell r="I279" t="str">
            <v>( b )</v>
          </cell>
          <cell r="K279">
            <v>861900</v>
          </cell>
          <cell r="L279">
            <v>2145000</v>
          </cell>
          <cell r="M279">
            <v>3006900</v>
          </cell>
        </row>
        <row r="281">
          <cell r="C281" t="str">
            <v>F.22</v>
          </cell>
          <cell r="E281" t="str">
            <v>1 M3 MENGERJAKAN KUDA-KUDA BENTANG DIATAS 7 M'</v>
          </cell>
        </row>
        <row r="282">
          <cell r="C282" t="str">
            <v>( a )</v>
          </cell>
          <cell r="E282">
            <v>1.1000000000000001</v>
          </cell>
          <cell r="F282" t="str">
            <v>M3</v>
          </cell>
          <cell r="G282" t="str">
            <v>Kayu Kls.II (balok)</v>
          </cell>
          <cell r="J282">
            <v>2400000</v>
          </cell>
          <cell r="K282">
            <v>0</v>
          </cell>
          <cell r="L282">
            <v>2640000</v>
          </cell>
          <cell r="M282">
            <v>2640000</v>
          </cell>
        </row>
        <row r="283">
          <cell r="C283" t="str">
            <v>( b )</v>
          </cell>
          <cell r="E283">
            <v>1.1000000000000001</v>
          </cell>
          <cell r="F283" t="str">
            <v>M3</v>
          </cell>
          <cell r="G283" t="str">
            <v>Kayu Kls.III (balok)</v>
          </cell>
          <cell r="J283">
            <v>1950000</v>
          </cell>
          <cell r="K283">
            <v>0</v>
          </cell>
          <cell r="L283">
            <v>2145000</v>
          </cell>
          <cell r="M283">
            <v>2145000</v>
          </cell>
        </row>
        <row r="284">
          <cell r="E284">
            <v>24</v>
          </cell>
          <cell r="G284" t="str">
            <v>Tukang Kayu</v>
          </cell>
          <cell r="J284">
            <v>40000</v>
          </cell>
          <cell r="K284">
            <v>960000</v>
          </cell>
          <cell r="L284">
            <v>0</v>
          </cell>
          <cell r="M284">
            <v>960000</v>
          </cell>
        </row>
        <row r="285">
          <cell r="E285">
            <v>2.4</v>
          </cell>
          <cell r="G285" t="str">
            <v>Kepala Tukang</v>
          </cell>
          <cell r="J285">
            <v>45000</v>
          </cell>
          <cell r="K285">
            <v>108000</v>
          </cell>
          <cell r="L285">
            <v>0</v>
          </cell>
          <cell r="M285">
            <v>108000</v>
          </cell>
        </row>
        <row r="286">
          <cell r="E286">
            <v>8</v>
          </cell>
          <cell r="G286" t="str">
            <v>Pekerja</v>
          </cell>
          <cell r="J286">
            <v>30000</v>
          </cell>
          <cell r="K286">
            <v>240000</v>
          </cell>
          <cell r="L286">
            <v>0</v>
          </cell>
          <cell r="M286">
            <v>240000</v>
          </cell>
        </row>
        <row r="287">
          <cell r="E287">
            <v>0.4</v>
          </cell>
          <cell r="G287" t="str">
            <v>Mandor</v>
          </cell>
          <cell r="J287">
            <v>45000</v>
          </cell>
          <cell r="K287">
            <v>18000</v>
          </cell>
          <cell r="L287">
            <v>0</v>
          </cell>
          <cell r="M287">
            <v>18000</v>
          </cell>
        </row>
        <row r="288">
          <cell r="A288" t="str">
            <v>F.22 (a)</v>
          </cell>
          <cell r="I288" t="str">
            <v>( a )</v>
          </cell>
          <cell r="K288">
            <v>1326000</v>
          </cell>
          <cell r="L288">
            <v>2640000</v>
          </cell>
          <cell r="M288">
            <v>3966000</v>
          </cell>
        </row>
        <row r="289">
          <cell r="A289" t="str">
            <v>F.22 (b)</v>
          </cell>
          <cell r="I289" t="str">
            <v>( b )</v>
          </cell>
          <cell r="K289">
            <v>1326000</v>
          </cell>
          <cell r="L289">
            <v>2145000</v>
          </cell>
          <cell r="M289">
            <v>3471000</v>
          </cell>
        </row>
        <row r="291">
          <cell r="C291" t="str">
            <v>F.22a</v>
          </cell>
          <cell r="E291" t="str">
            <v>1 TON KONSTRUKSI KUDA-KUDA BAJA + GORDING</v>
          </cell>
        </row>
        <row r="292">
          <cell r="E292">
            <v>1100</v>
          </cell>
          <cell r="F292" t="str">
            <v>Kg</v>
          </cell>
          <cell r="G292" t="str">
            <v>Besi Baja</v>
          </cell>
          <cell r="J292">
            <v>9250</v>
          </cell>
          <cell r="K292">
            <v>0</v>
          </cell>
          <cell r="L292">
            <v>10175000</v>
          </cell>
          <cell r="M292">
            <v>10175000</v>
          </cell>
        </row>
        <row r="293">
          <cell r="E293">
            <v>1000</v>
          </cell>
          <cell r="F293" t="str">
            <v>Btg</v>
          </cell>
          <cell r="G293" t="str">
            <v>Kawat Las Listrik</v>
          </cell>
          <cell r="J293">
            <v>1400</v>
          </cell>
          <cell r="K293">
            <v>0</v>
          </cell>
          <cell r="L293">
            <v>1400000</v>
          </cell>
          <cell r="M293">
            <v>1400000</v>
          </cell>
        </row>
        <row r="294">
          <cell r="E294">
            <v>1000</v>
          </cell>
          <cell r="F294" t="str">
            <v>Ls</v>
          </cell>
          <cell r="G294" t="str">
            <v>Alat Bantu Pekerjaan Las</v>
          </cell>
          <cell r="J294">
            <v>2500</v>
          </cell>
          <cell r="K294">
            <v>0</v>
          </cell>
          <cell r="L294">
            <v>2500000</v>
          </cell>
          <cell r="M294">
            <v>2500000</v>
          </cell>
        </row>
        <row r="295">
          <cell r="E295">
            <v>1000</v>
          </cell>
          <cell r="F295" t="str">
            <v>Kg</v>
          </cell>
          <cell r="G295" t="str">
            <v>Biaya Pembuatan Kuda-kuda Baja</v>
          </cell>
          <cell r="J295">
            <v>8625</v>
          </cell>
          <cell r="K295">
            <v>8625000</v>
          </cell>
          <cell r="L295">
            <v>0</v>
          </cell>
          <cell r="M295">
            <v>8625000</v>
          </cell>
        </row>
        <row r="296">
          <cell r="K296">
            <v>8625000</v>
          </cell>
          <cell r="L296">
            <v>14075000</v>
          </cell>
          <cell r="M296">
            <v>22700000</v>
          </cell>
        </row>
        <row r="297">
          <cell r="E297" t="str">
            <v xml:space="preserve"> 1 Kg = 1/1000 x F.22a</v>
          </cell>
          <cell r="K297">
            <v>8625</v>
          </cell>
          <cell r="L297">
            <v>14075</v>
          </cell>
          <cell r="M297">
            <v>22700</v>
          </cell>
        </row>
        <row r="299">
          <cell r="E299" t="str">
            <v>1 Kg  PEKERJAAN KUDA-KUDA BAJA</v>
          </cell>
        </row>
        <row r="300">
          <cell r="E300">
            <v>1.1000000000000001</v>
          </cell>
          <cell r="F300" t="str">
            <v>Kg</v>
          </cell>
          <cell r="G300" t="str">
            <v>Besi Baja</v>
          </cell>
          <cell r="J300">
            <v>9250</v>
          </cell>
          <cell r="K300">
            <v>0</v>
          </cell>
          <cell r="L300">
            <v>10175</v>
          </cell>
          <cell r="M300">
            <v>10175</v>
          </cell>
        </row>
        <row r="301">
          <cell r="E301">
            <v>1</v>
          </cell>
          <cell r="F301" t="str">
            <v>Btg</v>
          </cell>
          <cell r="G301" t="str">
            <v>Kawat Las Listrik</v>
          </cell>
          <cell r="J301">
            <v>1400</v>
          </cell>
          <cell r="K301">
            <v>0</v>
          </cell>
          <cell r="L301">
            <v>1400</v>
          </cell>
          <cell r="M301">
            <v>1400</v>
          </cell>
        </row>
        <row r="302">
          <cell r="E302">
            <v>1</v>
          </cell>
          <cell r="F302" t="str">
            <v>Ls</v>
          </cell>
          <cell r="G302" t="str">
            <v>Alat Bantu Pekerjaan Las</v>
          </cell>
          <cell r="J302">
            <v>2500</v>
          </cell>
          <cell r="K302">
            <v>0</v>
          </cell>
          <cell r="L302">
            <v>2500</v>
          </cell>
          <cell r="M302">
            <v>2500</v>
          </cell>
        </row>
        <row r="303">
          <cell r="E303">
            <v>7.4999999999999997E-2</v>
          </cell>
          <cell r="G303" t="str">
            <v>Tukang Besi</v>
          </cell>
          <cell r="J303">
            <v>40000</v>
          </cell>
          <cell r="K303">
            <v>3000</v>
          </cell>
          <cell r="L303">
            <v>0</v>
          </cell>
          <cell r="M303">
            <v>3000</v>
          </cell>
        </row>
        <row r="304">
          <cell r="E304">
            <v>0.15</v>
          </cell>
          <cell r="G304" t="str">
            <v>Pekerja</v>
          </cell>
          <cell r="J304">
            <v>30000</v>
          </cell>
          <cell r="K304">
            <v>4500</v>
          </cell>
          <cell r="L304">
            <v>0</v>
          </cell>
          <cell r="M304">
            <v>4500</v>
          </cell>
        </row>
        <row r="305">
          <cell r="E305">
            <v>2.5000000000000001E-2</v>
          </cell>
          <cell r="G305" t="str">
            <v>Mandor</v>
          </cell>
          <cell r="J305">
            <v>45000</v>
          </cell>
          <cell r="K305">
            <v>1125</v>
          </cell>
          <cell r="L305">
            <v>0</v>
          </cell>
          <cell r="M305">
            <v>1125</v>
          </cell>
        </row>
        <row r="306">
          <cell r="A306" t="str">
            <v>F.22a</v>
          </cell>
          <cell r="K306">
            <v>8625</v>
          </cell>
          <cell r="L306">
            <v>14075</v>
          </cell>
          <cell r="M306">
            <v>22700</v>
          </cell>
        </row>
        <row r="308">
          <cell r="C308" t="str">
            <v>F.27</v>
          </cell>
          <cell r="E308" t="str">
            <v>1 M3 MENGERJAKAN KAYU KUZEN</v>
          </cell>
        </row>
        <row r="309">
          <cell r="E309">
            <v>1.1000000000000001</v>
          </cell>
          <cell r="F309" t="str">
            <v>M3</v>
          </cell>
          <cell r="G309" t="str">
            <v>Kayu Kls.II (balok)</v>
          </cell>
          <cell r="J309">
            <v>2400000</v>
          </cell>
          <cell r="K309">
            <v>0</v>
          </cell>
          <cell r="L309">
            <v>2640000</v>
          </cell>
          <cell r="M309">
            <v>2640000</v>
          </cell>
        </row>
        <row r="310">
          <cell r="E310">
            <v>5</v>
          </cell>
          <cell r="F310" t="str">
            <v>Kg</v>
          </cell>
          <cell r="G310" t="str">
            <v>Paku</v>
          </cell>
          <cell r="J310">
            <v>12000</v>
          </cell>
          <cell r="K310">
            <v>0</v>
          </cell>
          <cell r="L310">
            <v>60000</v>
          </cell>
          <cell r="M310">
            <v>60000</v>
          </cell>
        </row>
        <row r="311">
          <cell r="E311">
            <v>17.3</v>
          </cell>
          <cell r="G311" t="str">
            <v>Tukang Kayu</v>
          </cell>
          <cell r="J311">
            <v>40000</v>
          </cell>
          <cell r="K311">
            <v>692000</v>
          </cell>
          <cell r="L311">
            <v>0</v>
          </cell>
          <cell r="M311">
            <v>692000</v>
          </cell>
        </row>
        <row r="312">
          <cell r="E312">
            <v>1.73</v>
          </cell>
          <cell r="G312" t="str">
            <v>Kepala Tukang</v>
          </cell>
          <cell r="J312">
            <v>45000</v>
          </cell>
          <cell r="K312">
            <v>77850</v>
          </cell>
          <cell r="L312">
            <v>0</v>
          </cell>
          <cell r="M312">
            <v>77850</v>
          </cell>
        </row>
        <row r="313">
          <cell r="E313">
            <v>5.76</v>
          </cell>
          <cell r="G313" t="str">
            <v>Pekerja</v>
          </cell>
          <cell r="J313">
            <v>30000</v>
          </cell>
          <cell r="K313">
            <v>172800</v>
          </cell>
          <cell r="L313">
            <v>0</v>
          </cell>
          <cell r="M313">
            <v>172800</v>
          </cell>
        </row>
        <row r="314">
          <cell r="E314">
            <v>0.28799999999999998</v>
          </cell>
          <cell r="G314" t="str">
            <v>Mandor</v>
          </cell>
          <cell r="J314">
            <v>45000</v>
          </cell>
          <cell r="K314">
            <v>12960</v>
          </cell>
          <cell r="L314">
            <v>0</v>
          </cell>
          <cell r="M314">
            <v>12960</v>
          </cell>
        </row>
        <row r="315">
          <cell r="A315" t="str">
            <v>F.27</v>
          </cell>
          <cell r="K315">
            <v>955610</v>
          </cell>
          <cell r="L315">
            <v>2700000</v>
          </cell>
          <cell r="M315">
            <v>3655610</v>
          </cell>
        </row>
        <row r="317">
          <cell r="C317" t="str">
            <v>F.31</v>
          </cell>
          <cell r="E317" t="str">
            <v>1 M2 JALUSI MATI</v>
          </cell>
        </row>
        <row r="318">
          <cell r="E318">
            <v>2.5000000000000001E-2</v>
          </cell>
          <cell r="F318" t="str">
            <v>M3</v>
          </cell>
          <cell r="G318" t="str">
            <v>Kayu Kls.II (papan)</v>
          </cell>
          <cell r="J318">
            <v>2600000</v>
          </cell>
          <cell r="K318">
            <v>0</v>
          </cell>
          <cell r="L318">
            <v>65000</v>
          </cell>
          <cell r="M318">
            <v>65000</v>
          </cell>
        </row>
        <row r="319">
          <cell r="E319">
            <v>0.04</v>
          </cell>
          <cell r="F319" t="str">
            <v>Kg</v>
          </cell>
          <cell r="G319" t="str">
            <v>Paku</v>
          </cell>
          <cell r="J319">
            <v>12000</v>
          </cell>
          <cell r="K319">
            <v>0</v>
          </cell>
          <cell r="L319">
            <v>480</v>
          </cell>
          <cell r="M319">
            <v>480</v>
          </cell>
        </row>
        <row r="320">
          <cell r="E320">
            <v>2.6</v>
          </cell>
          <cell r="G320" t="str">
            <v>Tukang Kayu</v>
          </cell>
          <cell r="J320">
            <v>40000</v>
          </cell>
          <cell r="K320">
            <v>104000</v>
          </cell>
          <cell r="L320">
            <v>0</v>
          </cell>
          <cell r="M320">
            <v>104000</v>
          </cell>
        </row>
        <row r="321">
          <cell r="E321">
            <v>0.26</v>
          </cell>
          <cell r="G321" t="str">
            <v>Kepala Tukang</v>
          </cell>
          <cell r="J321">
            <v>45000</v>
          </cell>
          <cell r="K321">
            <v>11700</v>
          </cell>
          <cell r="L321">
            <v>0</v>
          </cell>
          <cell r="M321">
            <v>11700</v>
          </cell>
        </row>
        <row r="322">
          <cell r="E322">
            <v>0.85</v>
          </cell>
          <cell r="G322" t="str">
            <v>Pekerja</v>
          </cell>
          <cell r="J322">
            <v>30000</v>
          </cell>
          <cell r="K322">
            <v>25500</v>
          </cell>
          <cell r="L322">
            <v>0</v>
          </cell>
          <cell r="M322">
            <v>25500</v>
          </cell>
        </row>
        <row r="323">
          <cell r="E323">
            <v>4.2500000000000003E-2</v>
          </cell>
          <cell r="G323" t="str">
            <v>Mandor</v>
          </cell>
          <cell r="J323">
            <v>45000</v>
          </cell>
          <cell r="K323">
            <v>1912.5</v>
          </cell>
          <cell r="L323">
            <v>0</v>
          </cell>
          <cell r="M323">
            <v>1912.5</v>
          </cell>
        </row>
        <row r="324">
          <cell r="A324" t="str">
            <v>F.31</v>
          </cell>
          <cell r="K324">
            <v>143112.5</v>
          </cell>
          <cell r="L324">
            <v>65480</v>
          </cell>
          <cell r="M324">
            <v>208592.5</v>
          </cell>
        </row>
        <row r="326">
          <cell r="C326" t="str">
            <v>F.33.1</v>
          </cell>
          <cell r="E326" t="str">
            <v>1 M2 PEKERJAAN RANGKA PINTU DILAPIS</v>
          </cell>
        </row>
        <row r="327">
          <cell r="E327">
            <v>3.5999999999999997E-2</v>
          </cell>
          <cell r="F327" t="str">
            <v>M3</v>
          </cell>
          <cell r="G327" t="str">
            <v>Kayu Kls.II (papan)</v>
          </cell>
          <cell r="J327">
            <v>2600000</v>
          </cell>
          <cell r="K327">
            <v>0</v>
          </cell>
          <cell r="L327">
            <v>93600</v>
          </cell>
          <cell r="M327">
            <v>93600</v>
          </cell>
        </row>
        <row r="328">
          <cell r="E328">
            <v>0.7</v>
          </cell>
          <cell r="F328" t="str">
            <v>Lbr</v>
          </cell>
          <cell r="G328" t="str">
            <v>Triplek Tebal 3 mm</v>
          </cell>
          <cell r="J328">
            <v>55000</v>
          </cell>
          <cell r="K328">
            <v>0</v>
          </cell>
          <cell r="L328">
            <v>38500</v>
          </cell>
          <cell r="M328">
            <v>38500</v>
          </cell>
        </row>
        <row r="329">
          <cell r="E329">
            <v>1</v>
          </cell>
          <cell r="F329" t="str">
            <v>Lbr</v>
          </cell>
          <cell r="G329" t="str">
            <v>Seng plat Aluminium</v>
          </cell>
          <cell r="J329">
            <v>42000</v>
          </cell>
          <cell r="K329">
            <v>0</v>
          </cell>
          <cell r="L329">
            <v>42000</v>
          </cell>
          <cell r="M329">
            <v>42000</v>
          </cell>
        </row>
        <row r="330">
          <cell r="E330">
            <v>0.04</v>
          </cell>
          <cell r="F330" t="str">
            <v>Kg</v>
          </cell>
          <cell r="G330" t="str">
            <v>Paku</v>
          </cell>
          <cell r="J330">
            <v>12000</v>
          </cell>
          <cell r="K330">
            <v>0</v>
          </cell>
          <cell r="L330">
            <v>480</v>
          </cell>
          <cell r="M330">
            <v>480</v>
          </cell>
        </row>
        <row r="331">
          <cell r="E331">
            <v>4</v>
          </cell>
          <cell r="G331" t="str">
            <v>Tukang Kayu</v>
          </cell>
          <cell r="J331">
            <v>40000</v>
          </cell>
          <cell r="K331">
            <v>160000</v>
          </cell>
          <cell r="L331">
            <v>0</v>
          </cell>
          <cell r="M331">
            <v>160000</v>
          </cell>
        </row>
        <row r="332">
          <cell r="E332">
            <v>0.4</v>
          </cell>
          <cell r="G332" t="str">
            <v>Kepala Tukang</v>
          </cell>
          <cell r="J332">
            <v>45000</v>
          </cell>
          <cell r="K332">
            <v>18000</v>
          </cell>
          <cell r="L332">
            <v>0</v>
          </cell>
          <cell r="M332">
            <v>18000</v>
          </cell>
        </row>
        <row r="333">
          <cell r="E333">
            <v>1.3</v>
          </cell>
          <cell r="G333" t="str">
            <v>Pekerja</v>
          </cell>
          <cell r="J333">
            <v>30000</v>
          </cell>
          <cell r="K333">
            <v>39000</v>
          </cell>
          <cell r="L333">
            <v>0</v>
          </cell>
          <cell r="M333">
            <v>39000</v>
          </cell>
        </row>
        <row r="334">
          <cell r="E334">
            <v>6.5000000000000002E-2</v>
          </cell>
          <cell r="G334" t="str">
            <v>Mandor</v>
          </cell>
          <cell r="J334">
            <v>45000</v>
          </cell>
          <cell r="K334">
            <v>2925</v>
          </cell>
          <cell r="L334">
            <v>0</v>
          </cell>
          <cell r="M334">
            <v>2925</v>
          </cell>
        </row>
        <row r="335">
          <cell r="A335" t="str">
            <v>F.33.1 (a)</v>
          </cell>
          <cell r="E335" t="str">
            <v>a.</v>
          </cell>
          <cell r="F335" t="str">
            <v>Rangka II Dilapis Triplek</v>
          </cell>
          <cell r="K335">
            <v>219925</v>
          </cell>
          <cell r="L335">
            <v>132580</v>
          </cell>
          <cell r="M335">
            <v>352505</v>
          </cell>
        </row>
        <row r="336">
          <cell r="A336" t="str">
            <v>F.33.1 (b)</v>
          </cell>
          <cell r="E336" t="str">
            <v>b.</v>
          </cell>
          <cell r="F336" t="str">
            <v>Rangka II Dilapis Triplek + seng</v>
          </cell>
          <cell r="K336">
            <v>219925</v>
          </cell>
          <cell r="L336">
            <v>174580</v>
          </cell>
          <cell r="M336">
            <v>394505</v>
          </cell>
        </row>
        <row r="338">
          <cell r="C338" t="str">
            <v>F.33.2</v>
          </cell>
          <cell r="E338" t="str">
            <v>1 M2 PEKERJAAN DAUN PINTU/ JENDELA PANEL</v>
          </cell>
        </row>
        <row r="339">
          <cell r="E339">
            <v>4.3999999999999997E-2</v>
          </cell>
          <cell r="F339" t="str">
            <v>M3</v>
          </cell>
          <cell r="G339" t="str">
            <v>Kayu Kls.II (papan)</v>
          </cell>
          <cell r="J339">
            <v>2600000</v>
          </cell>
          <cell r="K339">
            <v>0</v>
          </cell>
          <cell r="L339">
            <v>114400</v>
          </cell>
          <cell r="M339">
            <v>114400</v>
          </cell>
        </row>
        <row r="340">
          <cell r="E340">
            <v>7.5</v>
          </cell>
          <cell r="G340" t="str">
            <v>Tukang Kayu</v>
          </cell>
          <cell r="J340">
            <v>40000</v>
          </cell>
          <cell r="K340">
            <v>300000</v>
          </cell>
          <cell r="L340">
            <v>0</v>
          </cell>
          <cell r="M340">
            <v>300000</v>
          </cell>
        </row>
        <row r="341">
          <cell r="E341">
            <v>0.75</v>
          </cell>
          <cell r="G341" t="str">
            <v>Kepala Tukang</v>
          </cell>
          <cell r="J341">
            <v>45000</v>
          </cell>
          <cell r="K341">
            <v>33750</v>
          </cell>
          <cell r="L341">
            <v>0</v>
          </cell>
          <cell r="M341">
            <v>33750</v>
          </cell>
        </row>
        <row r="342">
          <cell r="E342">
            <v>2.5</v>
          </cell>
          <cell r="G342" t="str">
            <v>Pekerja</v>
          </cell>
          <cell r="J342">
            <v>30000</v>
          </cell>
          <cell r="K342">
            <v>75000</v>
          </cell>
          <cell r="L342">
            <v>0</v>
          </cell>
          <cell r="M342">
            <v>75000</v>
          </cell>
        </row>
        <row r="343">
          <cell r="E343">
            <v>0.125</v>
          </cell>
          <cell r="G343" t="str">
            <v>Mandor</v>
          </cell>
          <cell r="J343">
            <v>45000</v>
          </cell>
          <cell r="K343">
            <v>5625</v>
          </cell>
          <cell r="L343">
            <v>0</v>
          </cell>
          <cell r="M343">
            <v>5625</v>
          </cell>
        </row>
        <row r="344">
          <cell r="A344" t="str">
            <v>F.33.2</v>
          </cell>
          <cell r="K344">
            <v>414375</v>
          </cell>
          <cell r="L344">
            <v>114400</v>
          </cell>
          <cell r="M344">
            <v>528775</v>
          </cell>
        </row>
        <row r="346">
          <cell r="C346" t="str">
            <v>F.36</v>
          </cell>
          <cell r="E346" t="str">
            <v>1 M2 MENGERJAKAN DAUN PINTU, JENDELA  KACA</v>
          </cell>
        </row>
        <row r="347">
          <cell r="E347">
            <v>0.75</v>
          </cell>
          <cell r="F347" t="str">
            <v>M2</v>
          </cell>
          <cell r="G347" t="str">
            <v>Kaca bening polos tebal 5 mm</v>
          </cell>
          <cell r="J347">
            <v>70000</v>
          </cell>
          <cell r="K347">
            <v>0</v>
          </cell>
          <cell r="L347">
            <v>52500</v>
          </cell>
          <cell r="M347">
            <v>52500</v>
          </cell>
        </row>
        <row r="348">
          <cell r="E348">
            <v>3.5000000000000003E-2</v>
          </cell>
          <cell r="F348" t="str">
            <v>M3</v>
          </cell>
          <cell r="G348" t="str">
            <v>Kayu Kls.II (papan)</v>
          </cell>
          <cell r="J348">
            <v>2600000</v>
          </cell>
          <cell r="K348">
            <v>0</v>
          </cell>
          <cell r="L348">
            <v>91000</v>
          </cell>
          <cell r="M348">
            <v>91000</v>
          </cell>
        </row>
        <row r="349">
          <cell r="E349">
            <v>0.04</v>
          </cell>
          <cell r="F349" t="str">
            <v>Kg</v>
          </cell>
          <cell r="G349" t="str">
            <v>Paku</v>
          </cell>
          <cell r="J349">
            <v>12000</v>
          </cell>
          <cell r="K349">
            <v>0</v>
          </cell>
          <cell r="L349">
            <v>480</v>
          </cell>
          <cell r="M349">
            <v>480</v>
          </cell>
        </row>
        <row r="350">
          <cell r="E350">
            <v>6</v>
          </cell>
          <cell r="G350" t="str">
            <v>Tukang Kayu</v>
          </cell>
          <cell r="J350">
            <v>40000</v>
          </cell>
          <cell r="K350">
            <v>240000</v>
          </cell>
          <cell r="L350">
            <v>0</v>
          </cell>
          <cell r="M350">
            <v>240000</v>
          </cell>
        </row>
        <row r="351">
          <cell r="E351">
            <v>0.6</v>
          </cell>
          <cell r="G351" t="str">
            <v>Kepala Tukang</v>
          </cell>
          <cell r="J351">
            <v>45000</v>
          </cell>
          <cell r="K351">
            <v>27000</v>
          </cell>
          <cell r="L351">
            <v>0</v>
          </cell>
          <cell r="M351">
            <v>27000</v>
          </cell>
        </row>
        <row r="352">
          <cell r="E352">
            <v>2</v>
          </cell>
          <cell r="G352" t="str">
            <v>Pekerja</v>
          </cell>
          <cell r="J352">
            <v>30000</v>
          </cell>
          <cell r="K352">
            <v>60000</v>
          </cell>
          <cell r="L352">
            <v>0</v>
          </cell>
          <cell r="M352">
            <v>60000</v>
          </cell>
        </row>
        <row r="353">
          <cell r="E353">
            <v>0.1</v>
          </cell>
          <cell r="G353" t="str">
            <v>Mandor</v>
          </cell>
          <cell r="J353">
            <v>45000</v>
          </cell>
          <cell r="K353">
            <v>4500</v>
          </cell>
          <cell r="L353">
            <v>0</v>
          </cell>
          <cell r="M353">
            <v>4500</v>
          </cell>
        </row>
        <row r="354">
          <cell r="A354" t="str">
            <v>F.36</v>
          </cell>
          <cell r="K354">
            <v>331500</v>
          </cell>
          <cell r="L354">
            <v>143980</v>
          </cell>
          <cell r="M354">
            <v>475480</v>
          </cell>
        </row>
        <row r="356">
          <cell r="C356" t="str">
            <v>G.51i</v>
          </cell>
          <cell r="E356" t="str">
            <v>1 M2 PASANG LANTAI FLOOR ADK 1 : 3</v>
          </cell>
        </row>
        <row r="357">
          <cell r="E357">
            <v>0.16320000000000001</v>
          </cell>
          <cell r="F357" t="str">
            <v>Zak</v>
          </cell>
          <cell r="G357" t="str">
            <v>Semen (PC) 50 Kg</v>
          </cell>
          <cell r="J357">
            <v>46000</v>
          </cell>
          <cell r="K357">
            <v>0</v>
          </cell>
          <cell r="L357">
            <v>7507.2</v>
          </cell>
          <cell r="M357">
            <v>7507.2</v>
          </cell>
        </row>
        <row r="358">
          <cell r="E358">
            <v>1.9400000000000001E-2</v>
          </cell>
          <cell r="F358" t="str">
            <v>M3</v>
          </cell>
          <cell r="G358" t="str">
            <v>Pasir pasang</v>
          </cell>
          <cell r="J358">
            <v>90000</v>
          </cell>
          <cell r="K358">
            <v>0</v>
          </cell>
          <cell r="L358">
            <v>1746</v>
          </cell>
          <cell r="M358">
            <v>1746</v>
          </cell>
        </row>
        <row r="359">
          <cell r="E359">
            <v>0.2</v>
          </cell>
          <cell r="G359" t="str">
            <v>Tukang Batu</v>
          </cell>
          <cell r="J359">
            <v>40000</v>
          </cell>
          <cell r="K359">
            <v>8000</v>
          </cell>
          <cell r="L359">
            <v>0</v>
          </cell>
          <cell r="M359">
            <v>8000</v>
          </cell>
        </row>
        <row r="360">
          <cell r="E360">
            <v>0.02</v>
          </cell>
          <cell r="G360" t="str">
            <v>Kepala Tukang</v>
          </cell>
          <cell r="J360">
            <v>45000</v>
          </cell>
          <cell r="K360">
            <v>900</v>
          </cell>
          <cell r="L360">
            <v>0</v>
          </cell>
          <cell r="M360">
            <v>900</v>
          </cell>
        </row>
        <row r="361">
          <cell r="E361">
            <v>0.4</v>
          </cell>
          <cell r="G361" t="str">
            <v>Pekerja</v>
          </cell>
          <cell r="J361">
            <v>30000</v>
          </cell>
          <cell r="K361">
            <v>12000</v>
          </cell>
          <cell r="L361">
            <v>0</v>
          </cell>
          <cell r="M361">
            <v>12000</v>
          </cell>
        </row>
        <row r="362">
          <cell r="E362">
            <v>0.02</v>
          </cell>
          <cell r="G362" t="str">
            <v>Mandor</v>
          </cell>
          <cell r="J362">
            <v>45000</v>
          </cell>
          <cell r="K362">
            <v>900</v>
          </cell>
          <cell r="L362">
            <v>0</v>
          </cell>
          <cell r="M362">
            <v>900</v>
          </cell>
        </row>
        <row r="363">
          <cell r="A363" t="str">
            <v>G.51i</v>
          </cell>
          <cell r="K363">
            <v>21800</v>
          </cell>
          <cell r="L363">
            <v>9253.2000000000007</v>
          </cell>
          <cell r="M363">
            <v>31053.200000000001</v>
          </cell>
        </row>
        <row r="365">
          <cell r="C365" t="str">
            <v>G.53.1</v>
          </cell>
          <cell r="E365" t="str">
            <v>100 M2 MENGECAT DINDING TEMBOK DAN PLAPOND HINGGA RATA 3 x CAT (BARU)</v>
          </cell>
        </row>
        <row r="367">
          <cell r="E367">
            <v>30</v>
          </cell>
          <cell r="F367" t="str">
            <v>Kg</v>
          </cell>
          <cell r="G367" t="str">
            <v>Cat Tembok</v>
          </cell>
          <cell r="J367">
            <v>12000</v>
          </cell>
          <cell r="K367">
            <v>0</v>
          </cell>
          <cell r="L367">
            <v>360000</v>
          </cell>
          <cell r="M367">
            <v>360000</v>
          </cell>
        </row>
        <row r="368">
          <cell r="E368">
            <v>11</v>
          </cell>
          <cell r="F368" t="str">
            <v>Kg</v>
          </cell>
          <cell r="G368" t="str">
            <v>Plamir Tembok</v>
          </cell>
          <cell r="J368">
            <v>10500</v>
          </cell>
          <cell r="K368">
            <v>0</v>
          </cell>
          <cell r="L368">
            <v>115500</v>
          </cell>
          <cell r="M368">
            <v>115500</v>
          </cell>
        </row>
        <row r="369">
          <cell r="E369">
            <v>15</v>
          </cell>
          <cell r="F369" t="str">
            <v>Lbr</v>
          </cell>
          <cell r="G369" t="str">
            <v>Amplas</v>
          </cell>
          <cell r="J369">
            <v>3000</v>
          </cell>
          <cell r="K369">
            <v>0</v>
          </cell>
          <cell r="L369">
            <v>45000</v>
          </cell>
          <cell r="M369">
            <v>45000</v>
          </cell>
        </row>
        <row r="370">
          <cell r="E370">
            <v>1</v>
          </cell>
          <cell r="G370" t="str">
            <v>Tukang Cat</v>
          </cell>
          <cell r="J370">
            <v>40000</v>
          </cell>
          <cell r="K370">
            <v>40000</v>
          </cell>
          <cell r="L370">
            <v>0</v>
          </cell>
          <cell r="M370">
            <v>40000</v>
          </cell>
        </row>
        <row r="371">
          <cell r="E371">
            <v>0.1</v>
          </cell>
          <cell r="G371" t="str">
            <v>Kepala Tukang</v>
          </cell>
          <cell r="J371">
            <v>45000</v>
          </cell>
          <cell r="K371">
            <v>4500</v>
          </cell>
          <cell r="L371">
            <v>0</v>
          </cell>
          <cell r="M371">
            <v>4500</v>
          </cell>
        </row>
        <row r="372">
          <cell r="E372">
            <v>6</v>
          </cell>
          <cell r="G372" t="str">
            <v>Pekerja</v>
          </cell>
          <cell r="J372">
            <v>30000</v>
          </cell>
          <cell r="K372">
            <v>180000</v>
          </cell>
          <cell r="L372">
            <v>0</v>
          </cell>
          <cell r="M372">
            <v>180000</v>
          </cell>
        </row>
        <row r="373">
          <cell r="K373">
            <v>224500</v>
          </cell>
          <cell r="L373">
            <v>520500</v>
          </cell>
          <cell r="M373">
            <v>745000</v>
          </cell>
        </row>
        <row r="374">
          <cell r="A374" t="str">
            <v>G.53.1</v>
          </cell>
          <cell r="E374" t="str">
            <v xml:space="preserve"> 1M2 = 0,001  x G.53.1</v>
          </cell>
          <cell r="K374">
            <v>2245</v>
          </cell>
          <cell r="L374">
            <v>5205</v>
          </cell>
          <cell r="M374">
            <v>7450</v>
          </cell>
        </row>
        <row r="376">
          <cell r="C376" t="str">
            <v>G.53.2</v>
          </cell>
          <cell r="E376" t="str">
            <v>100 M2 MENGECAT GENTENG HINGGA RATA</v>
          </cell>
        </row>
        <row r="377">
          <cell r="E377">
            <v>25</v>
          </cell>
          <cell r="F377" t="str">
            <v>Kg</v>
          </cell>
          <cell r="G377" t="str">
            <v>Cat Genteng</v>
          </cell>
          <cell r="J377">
            <v>20000</v>
          </cell>
          <cell r="K377">
            <v>0</v>
          </cell>
          <cell r="L377">
            <v>500000</v>
          </cell>
          <cell r="M377">
            <v>500000</v>
          </cell>
        </row>
        <row r="378">
          <cell r="E378">
            <v>15</v>
          </cell>
          <cell r="F378" t="str">
            <v>Lbr</v>
          </cell>
          <cell r="G378" t="str">
            <v>Amplas</v>
          </cell>
          <cell r="J378">
            <v>3000</v>
          </cell>
          <cell r="K378">
            <v>0</v>
          </cell>
          <cell r="L378">
            <v>45000</v>
          </cell>
          <cell r="M378">
            <v>45000</v>
          </cell>
        </row>
        <row r="379">
          <cell r="E379">
            <v>1</v>
          </cell>
          <cell r="G379" t="str">
            <v>Tukang Cat</v>
          </cell>
          <cell r="J379">
            <v>40000</v>
          </cell>
          <cell r="K379">
            <v>40000</v>
          </cell>
          <cell r="L379">
            <v>0</v>
          </cell>
          <cell r="M379">
            <v>40000</v>
          </cell>
        </row>
        <row r="380">
          <cell r="E380">
            <v>0.1</v>
          </cell>
          <cell r="G380" t="str">
            <v>Kepala Tukang</v>
          </cell>
          <cell r="J380">
            <v>45000</v>
          </cell>
          <cell r="K380">
            <v>4500</v>
          </cell>
          <cell r="L380">
            <v>0</v>
          </cell>
          <cell r="M380">
            <v>4500</v>
          </cell>
        </row>
        <row r="381">
          <cell r="E381">
            <v>6</v>
          </cell>
          <cell r="G381" t="str">
            <v>Pekerja</v>
          </cell>
          <cell r="J381">
            <v>30000</v>
          </cell>
          <cell r="K381">
            <v>180000</v>
          </cell>
          <cell r="L381">
            <v>0</v>
          </cell>
          <cell r="M381">
            <v>180000</v>
          </cell>
        </row>
        <row r="382">
          <cell r="K382">
            <v>224500</v>
          </cell>
          <cell r="L382">
            <v>545000</v>
          </cell>
          <cell r="M382">
            <v>769500</v>
          </cell>
        </row>
        <row r="383">
          <cell r="A383" t="str">
            <v>G.53.2</v>
          </cell>
          <cell r="E383" t="str">
            <v xml:space="preserve"> 1M2 = 0,001  x G.53.2</v>
          </cell>
          <cell r="K383">
            <v>2245</v>
          </cell>
          <cell r="L383">
            <v>5450</v>
          </cell>
          <cell r="M383">
            <v>7695</v>
          </cell>
        </row>
        <row r="385">
          <cell r="C385" t="str">
            <v>G.54</v>
          </cell>
          <cell r="E385" t="str">
            <v>100 M2 MENGECAT DINDING TEMBOK DAN PLAPOND HINGGA RATA 2 X CAT (PEMELIHARAAN)</v>
          </cell>
        </row>
        <row r="387">
          <cell r="E387">
            <v>20</v>
          </cell>
          <cell r="F387" t="str">
            <v>Kg</v>
          </cell>
          <cell r="G387" t="str">
            <v>Cat Tembok</v>
          </cell>
          <cell r="J387">
            <v>12000</v>
          </cell>
          <cell r="K387">
            <v>0</v>
          </cell>
          <cell r="L387">
            <v>240000</v>
          </cell>
          <cell r="M387">
            <v>240000</v>
          </cell>
        </row>
        <row r="388">
          <cell r="E388">
            <v>5</v>
          </cell>
          <cell r="F388" t="str">
            <v>Lbr</v>
          </cell>
          <cell r="G388" t="str">
            <v>Amplas</v>
          </cell>
          <cell r="J388">
            <v>3000</v>
          </cell>
          <cell r="K388">
            <v>0</v>
          </cell>
          <cell r="L388">
            <v>15000</v>
          </cell>
          <cell r="M388">
            <v>15000</v>
          </cell>
        </row>
        <row r="389">
          <cell r="E389">
            <v>0.5</v>
          </cell>
          <cell r="G389" t="str">
            <v>Tukang Cat</v>
          </cell>
          <cell r="J389">
            <v>40000</v>
          </cell>
          <cell r="K389">
            <v>20000</v>
          </cell>
          <cell r="L389">
            <v>0</v>
          </cell>
          <cell r="M389">
            <v>20000</v>
          </cell>
        </row>
        <row r="390">
          <cell r="E390">
            <v>0.05</v>
          </cell>
          <cell r="G390" t="str">
            <v>Kepala Tukang</v>
          </cell>
          <cell r="J390">
            <v>45000</v>
          </cell>
          <cell r="K390">
            <v>2250</v>
          </cell>
          <cell r="L390">
            <v>0</v>
          </cell>
          <cell r="M390">
            <v>2250</v>
          </cell>
        </row>
        <row r="391">
          <cell r="E391">
            <v>4</v>
          </cell>
          <cell r="G391" t="str">
            <v>Pekerja</v>
          </cell>
          <cell r="J391">
            <v>30000</v>
          </cell>
          <cell r="K391">
            <v>120000</v>
          </cell>
          <cell r="L391">
            <v>0</v>
          </cell>
          <cell r="M391">
            <v>120000</v>
          </cell>
        </row>
        <row r="392">
          <cell r="K392">
            <v>142250</v>
          </cell>
          <cell r="L392">
            <v>255000</v>
          </cell>
          <cell r="M392">
            <v>397250</v>
          </cell>
        </row>
        <row r="393">
          <cell r="A393" t="str">
            <v>G.54</v>
          </cell>
          <cell r="E393" t="str">
            <v xml:space="preserve"> 1M2 = 0,001  x G.54</v>
          </cell>
          <cell r="K393">
            <v>1422.5</v>
          </cell>
          <cell r="L393">
            <v>2550</v>
          </cell>
          <cell r="M393">
            <v>3972.5</v>
          </cell>
        </row>
        <row r="395">
          <cell r="C395" t="str">
            <v>G.60.1</v>
          </cell>
          <cell r="E395" t="str">
            <v>1 M2 PASANG PAVING BLOK</v>
          </cell>
        </row>
        <row r="396">
          <cell r="E396">
            <v>46</v>
          </cell>
          <cell r="F396" t="str">
            <v>Bh</v>
          </cell>
          <cell r="G396" t="str">
            <v>Paving Blok  t = 6 CM</v>
          </cell>
          <cell r="J396">
            <v>1500</v>
          </cell>
          <cell r="K396">
            <v>0</v>
          </cell>
          <cell r="L396">
            <v>69000</v>
          </cell>
          <cell r="M396">
            <v>69000</v>
          </cell>
        </row>
        <row r="397">
          <cell r="E397">
            <v>0.1</v>
          </cell>
          <cell r="F397" t="str">
            <v>M3</v>
          </cell>
          <cell r="G397" t="str">
            <v>Pasir Urug</v>
          </cell>
          <cell r="J397">
            <v>80000</v>
          </cell>
          <cell r="K397">
            <v>0</v>
          </cell>
          <cell r="L397">
            <v>8000</v>
          </cell>
          <cell r="M397">
            <v>8000</v>
          </cell>
        </row>
        <row r="398">
          <cell r="E398">
            <v>0.1</v>
          </cell>
          <cell r="G398" t="str">
            <v>Tukang Batu</v>
          </cell>
          <cell r="J398">
            <v>40000</v>
          </cell>
          <cell r="K398">
            <v>4000</v>
          </cell>
          <cell r="L398">
            <v>0</v>
          </cell>
          <cell r="M398">
            <v>4000</v>
          </cell>
        </row>
        <row r="399">
          <cell r="E399">
            <v>0.01</v>
          </cell>
          <cell r="G399" t="str">
            <v>Kepala Tukang</v>
          </cell>
          <cell r="J399">
            <v>45000</v>
          </cell>
          <cell r="K399">
            <v>450</v>
          </cell>
          <cell r="L399">
            <v>0</v>
          </cell>
          <cell r="M399">
            <v>450</v>
          </cell>
        </row>
        <row r="400">
          <cell r="E400">
            <v>0.4</v>
          </cell>
          <cell r="G400" t="str">
            <v>Pekerja</v>
          </cell>
          <cell r="J400">
            <v>30000</v>
          </cell>
          <cell r="K400">
            <v>12000</v>
          </cell>
          <cell r="L400">
            <v>0</v>
          </cell>
          <cell r="M400">
            <v>12000</v>
          </cell>
        </row>
        <row r="401">
          <cell r="E401">
            <v>0.04</v>
          </cell>
          <cell r="G401" t="str">
            <v>Mandor</v>
          </cell>
          <cell r="J401">
            <v>45000</v>
          </cell>
          <cell r="K401">
            <v>1800</v>
          </cell>
          <cell r="L401">
            <v>0</v>
          </cell>
          <cell r="M401">
            <v>1800</v>
          </cell>
        </row>
        <row r="402">
          <cell r="A402" t="str">
            <v>G.60.1</v>
          </cell>
          <cell r="K402">
            <v>18250</v>
          </cell>
          <cell r="L402">
            <v>77000</v>
          </cell>
          <cell r="M402">
            <v>95250</v>
          </cell>
        </row>
        <row r="404">
          <cell r="C404" t="str">
            <v>G.67</v>
          </cell>
          <cell r="E404" t="str">
            <v>1 M2 LANTAI 1 : 3 : 6 TEBAL 7 CM</v>
          </cell>
        </row>
        <row r="405">
          <cell r="E405">
            <v>7.0000000000000007E-2</v>
          </cell>
          <cell r="F405" t="str">
            <v>M3</v>
          </cell>
          <cell r="G405" t="str">
            <v>Batu Pecah 1/2</v>
          </cell>
          <cell r="J405">
            <v>225000</v>
          </cell>
          <cell r="K405">
            <v>0</v>
          </cell>
          <cell r="L405">
            <v>15750</v>
          </cell>
          <cell r="M405">
            <v>15750</v>
          </cell>
        </row>
        <row r="406">
          <cell r="E406">
            <v>4.3999999999999997E-2</v>
          </cell>
          <cell r="F406" t="str">
            <v>M3</v>
          </cell>
          <cell r="G406" t="str">
            <v>Pasir Beton</v>
          </cell>
          <cell r="J406">
            <v>100000</v>
          </cell>
          <cell r="K406">
            <v>0</v>
          </cell>
          <cell r="L406">
            <v>4400</v>
          </cell>
          <cell r="M406">
            <v>4400</v>
          </cell>
        </row>
        <row r="407">
          <cell r="E407">
            <v>0.36380000000000001</v>
          </cell>
          <cell r="F407" t="str">
            <v>Zak</v>
          </cell>
          <cell r="G407" t="str">
            <v>Semen (PC) 50 Kg</v>
          </cell>
          <cell r="J407">
            <v>46000</v>
          </cell>
          <cell r="K407">
            <v>0</v>
          </cell>
          <cell r="L407">
            <v>16734.8</v>
          </cell>
          <cell r="M407">
            <v>16734.8</v>
          </cell>
        </row>
        <row r="408">
          <cell r="E408">
            <v>0.13500000000000001</v>
          </cell>
          <cell r="G408" t="str">
            <v>Tukang batu</v>
          </cell>
          <cell r="J408">
            <v>40000</v>
          </cell>
          <cell r="K408">
            <v>5400</v>
          </cell>
          <cell r="L408">
            <v>0</v>
          </cell>
          <cell r="M408">
            <v>5400</v>
          </cell>
        </row>
        <row r="409">
          <cell r="E409">
            <v>1.35E-2</v>
          </cell>
          <cell r="G409" t="str">
            <v>Kepala Tukang</v>
          </cell>
          <cell r="J409">
            <v>45000</v>
          </cell>
          <cell r="K409">
            <v>607.5</v>
          </cell>
          <cell r="L409">
            <v>0</v>
          </cell>
          <cell r="M409">
            <v>607.5</v>
          </cell>
        </row>
        <row r="410">
          <cell r="E410">
            <v>0.72</v>
          </cell>
          <cell r="G410" t="str">
            <v>Pekerja</v>
          </cell>
          <cell r="J410">
            <v>30000</v>
          </cell>
          <cell r="K410">
            <v>21600</v>
          </cell>
          <cell r="L410">
            <v>0</v>
          </cell>
          <cell r="M410">
            <v>21600</v>
          </cell>
        </row>
        <row r="411">
          <cell r="E411">
            <v>3.5999999999999997E-2</v>
          </cell>
          <cell r="G411" t="str">
            <v>Mandor</v>
          </cell>
          <cell r="J411">
            <v>45000</v>
          </cell>
          <cell r="K411">
            <v>1620</v>
          </cell>
          <cell r="L411">
            <v>0</v>
          </cell>
          <cell r="M411">
            <v>1620</v>
          </cell>
        </row>
        <row r="412">
          <cell r="A412" t="str">
            <v>G.67</v>
          </cell>
          <cell r="K412">
            <v>29227.5</v>
          </cell>
          <cell r="L412">
            <v>36884.800000000003</v>
          </cell>
          <cell r="M412">
            <v>66112.3</v>
          </cell>
        </row>
        <row r="414">
          <cell r="C414" t="str">
            <v>G.79</v>
          </cell>
          <cell r="E414" t="str">
            <v>10 M' PASANG BATU BATA ROLAK DAN SATU BATU ADUKAN 1 : 3 UKURAN 25 X 25 X TINGGI 25 CM</v>
          </cell>
        </row>
        <row r="416">
          <cell r="E416">
            <v>800</v>
          </cell>
          <cell r="F416" t="str">
            <v>Bh</v>
          </cell>
          <cell r="G416" t="str">
            <v>Batu bata merah</v>
          </cell>
          <cell r="J416">
            <v>200</v>
          </cell>
          <cell r="K416">
            <v>0</v>
          </cell>
          <cell r="L416">
            <v>160000</v>
          </cell>
          <cell r="M416">
            <v>160000</v>
          </cell>
        </row>
        <row r="417">
          <cell r="E417">
            <v>0.53400000000000003</v>
          </cell>
          <cell r="F417" t="str">
            <v>M3</v>
          </cell>
          <cell r="G417" t="str">
            <v>Perekat G.14</v>
          </cell>
          <cell r="J417">
            <v>626018.4</v>
          </cell>
          <cell r="K417">
            <v>0</v>
          </cell>
          <cell r="L417">
            <v>334293.83</v>
          </cell>
          <cell r="M417">
            <v>334293.83</v>
          </cell>
        </row>
        <row r="418">
          <cell r="E418">
            <v>0.5</v>
          </cell>
          <cell r="G418" t="str">
            <v>Tukang batu</v>
          </cell>
          <cell r="J418">
            <v>40000</v>
          </cell>
          <cell r="K418">
            <v>20000</v>
          </cell>
          <cell r="L418">
            <v>0</v>
          </cell>
          <cell r="M418">
            <v>20000</v>
          </cell>
        </row>
        <row r="419">
          <cell r="E419">
            <v>0.05</v>
          </cell>
          <cell r="G419" t="str">
            <v>Kepala Tukang</v>
          </cell>
          <cell r="J419">
            <v>45000</v>
          </cell>
          <cell r="K419">
            <v>2250</v>
          </cell>
          <cell r="L419">
            <v>0</v>
          </cell>
          <cell r="M419">
            <v>2250</v>
          </cell>
        </row>
        <row r="420">
          <cell r="E420">
            <v>1</v>
          </cell>
          <cell r="G420" t="str">
            <v>Pekerja</v>
          </cell>
          <cell r="J420">
            <v>30000</v>
          </cell>
          <cell r="K420">
            <v>30000</v>
          </cell>
          <cell r="L420">
            <v>0</v>
          </cell>
          <cell r="M420">
            <v>30000</v>
          </cell>
        </row>
        <row r="421">
          <cell r="E421">
            <v>0.05</v>
          </cell>
          <cell r="G421" t="str">
            <v>Mandor</v>
          </cell>
          <cell r="J421">
            <v>45000</v>
          </cell>
          <cell r="K421">
            <v>2250</v>
          </cell>
          <cell r="L421">
            <v>0</v>
          </cell>
          <cell r="M421">
            <v>2250</v>
          </cell>
        </row>
        <row r="422">
          <cell r="K422">
            <v>54500</v>
          </cell>
          <cell r="L422">
            <v>494293.83</v>
          </cell>
          <cell r="M422">
            <v>548793.83000000007</v>
          </cell>
        </row>
        <row r="423">
          <cell r="A423" t="str">
            <v>G.79</v>
          </cell>
          <cell r="E423" t="str">
            <v>1 M' = 0,1 x G.79</v>
          </cell>
          <cell r="K423">
            <v>5450</v>
          </cell>
          <cell r="L423">
            <v>49429.38</v>
          </cell>
          <cell r="M423">
            <v>54879.38</v>
          </cell>
        </row>
        <row r="425">
          <cell r="C425" t="str">
            <v>H.2</v>
          </cell>
          <cell r="E425" t="str">
            <v>1 M2 MENUTUP ATAP DENGAN GENTENG UNTUK BANGUNAN TIDAK BERTINGKAT</v>
          </cell>
        </row>
        <row r="427">
          <cell r="C427" t="str">
            <v>( a )</v>
          </cell>
          <cell r="E427">
            <v>25</v>
          </cell>
          <cell r="F427" t="str">
            <v>Bh</v>
          </cell>
          <cell r="G427" t="str">
            <v>Genteng Plentong</v>
          </cell>
          <cell r="J427">
            <v>900</v>
          </cell>
          <cell r="K427">
            <v>0</v>
          </cell>
          <cell r="L427">
            <v>22500</v>
          </cell>
          <cell r="M427">
            <v>22500</v>
          </cell>
        </row>
        <row r="428">
          <cell r="C428" t="str">
            <v>( b )</v>
          </cell>
          <cell r="E428">
            <v>12</v>
          </cell>
          <cell r="F428" t="str">
            <v>Bh</v>
          </cell>
          <cell r="G428" t="str">
            <v>Genteng Beton</v>
          </cell>
          <cell r="J428">
            <v>3700</v>
          </cell>
          <cell r="K428">
            <v>0</v>
          </cell>
          <cell r="L428">
            <v>44400</v>
          </cell>
          <cell r="M428">
            <v>44400</v>
          </cell>
        </row>
        <row r="429">
          <cell r="E429">
            <v>0.1</v>
          </cell>
          <cell r="G429" t="str">
            <v>Tukang kayu</v>
          </cell>
          <cell r="J429">
            <v>40000</v>
          </cell>
          <cell r="K429">
            <v>4000</v>
          </cell>
          <cell r="L429">
            <v>0</v>
          </cell>
          <cell r="M429">
            <v>4000</v>
          </cell>
        </row>
        <row r="430">
          <cell r="E430">
            <v>0.01</v>
          </cell>
          <cell r="G430" t="str">
            <v>Kepala Tukang</v>
          </cell>
          <cell r="J430">
            <v>45000</v>
          </cell>
          <cell r="K430">
            <v>450</v>
          </cell>
          <cell r="L430">
            <v>0</v>
          </cell>
          <cell r="M430">
            <v>450</v>
          </cell>
        </row>
        <row r="431">
          <cell r="E431">
            <v>0.2</v>
          </cell>
          <cell r="G431" t="str">
            <v>Pekerja</v>
          </cell>
          <cell r="J431">
            <v>30000</v>
          </cell>
          <cell r="K431">
            <v>6000</v>
          </cell>
          <cell r="L431">
            <v>0</v>
          </cell>
          <cell r="M431">
            <v>6000</v>
          </cell>
        </row>
        <row r="432">
          <cell r="E432">
            <v>0.01</v>
          </cell>
          <cell r="G432" t="str">
            <v>Mandor</v>
          </cell>
          <cell r="J432">
            <v>45000</v>
          </cell>
          <cell r="K432">
            <v>450</v>
          </cell>
          <cell r="L432">
            <v>0</v>
          </cell>
          <cell r="M432">
            <v>450</v>
          </cell>
        </row>
        <row r="433">
          <cell r="A433" t="str">
            <v>H.2 ( a )</v>
          </cell>
          <cell r="I433" t="str">
            <v>( a )</v>
          </cell>
          <cell r="K433">
            <v>10900</v>
          </cell>
          <cell r="L433">
            <v>22500</v>
          </cell>
          <cell r="M433">
            <v>33400</v>
          </cell>
        </row>
        <row r="434">
          <cell r="A434" t="str">
            <v>H.2 ( b )</v>
          </cell>
          <cell r="I434" t="str">
            <v>( b )</v>
          </cell>
          <cell r="K434">
            <v>10900</v>
          </cell>
          <cell r="L434">
            <v>44400</v>
          </cell>
          <cell r="M434">
            <v>55300</v>
          </cell>
        </row>
        <row r="436">
          <cell r="C436" t="str">
            <v>H.2.1</v>
          </cell>
          <cell r="E436" t="str">
            <v>1 M2 MENUTUP ATAP DENGAN GENTENG UNTUK BANGUNAN BERTINGKAT</v>
          </cell>
        </row>
        <row r="438">
          <cell r="C438" t="str">
            <v>( a )</v>
          </cell>
          <cell r="E438">
            <v>25</v>
          </cell>
          <cell r="F438" t="str">
            <v>Bh</v>
          </cell>
          <cell r="G438" t="str">
            <v>Genteng Plentong</v>
          </cell>
          <cell r="J438">
            <v>900</v>
          </cell>
          <cell r="K438">
            <v>0</v>
          </cell>
          <cell r="L438">
            <v>22500</v>
          </cell>
          <cell r="M438">
            <v>22500</v>
          </cell>
        </row>
        <row r="439">
          <cell r="C439" t="str">
            <v>( b )</v>
          </cell>
          <cell r="E439">
            <v>12</v>
          </cell>
          <cell r="F439" t="str">
            <v>Bh</v>
          </cell>
          <cell r="G439" t="str">
            <v>Genteng Beton</v>
          </cell>
          <cell r="J439">
            <v>3700</v>
          </cell>
          <cell r="K439">
            <v>0</v>
          </cell>
          <cell r="L439">
            <v>44400</v>
          </cell>
          <cell r="M439">
            <v>44400</v>
          </cell>
        </row>
        <row r="440">
          <cell r="E440">
            <v>0.15</v>
          </cell>
          <cell r="G440" t="str">
            <v>Tukang kayu</v>
          </cell>
          <cell r="J440">
            <v>40000</v>
          </cell>
          <cell r="K440">
            <v>6000</v>
          </cell>
          <cell r="L440">
            <v>0</v>
          </cell>
          <cell r="M440">
            <v>6000</v>
          </cell>
        </row>
        <row r="441">
          <cell r="E441">
            <v>1.4999999999999999E-2</v>
          </cell>
          <cell r="G441" t="str">
            <v>Kepala Tukang</v>
          </cell>
          <cell r="J441">
            <v>45000</v>
          </cell>
          <cell r="K441">
            <v>675</v>
          </cell>
          <cell r="L441">
            <v>0</v>
          </cell>
          <cell r="M441">
            <v>675</v>
          </cell>
        </row>
        <row r="442">
          <cell r="E442">
            <v>0.5</v>
          </cell>
          <cell r="G442" t="str">
            <v>Pekerja</v>
          </cell>
          <cell r="J442">
            <v>30000</v>
          </cell>
          <cell r="K442">
            <v>15000</v>
          </cell>
          <cell r="L442">
            <v>0</v>
          </cell>
          <cell r="M442">
            <v>15000</v>
          </cell>
        </row>
        <row r="443">
          <cell r="E443">
            <v>2.5000000000000001E-2</v>
          </cell>
          <cell r="G443" t="str">
            <v>Mandor</v>
          </cell>
          <cell r="J443">
            <v>45000</v>
          </cell>
          <cell r="K443">
            <v>1125</v>
          </cell>
          <cell r="L443">
            <v>0</v>
          </cell>
          <cell r="M443">
            <v>1125</v>
          </cell>
        </row>
        <row r="444">
          <cell r="A444" t="str">
            <v>H.2.1 ( a )</v>
          </cell>
          <cell r="I444" t="str">
            <v>( a )</v>
          </cell>
          <cell r="K444">
            <v>22800</v>
          </cell>
          <cell r="L444">
            <v>22500</v>
          </cell>
          <cell r="M444">
            <v>45300</v>
          </cell>
        </row>
        <row r="445">
          <cell r="A445" t="str">
            <v>H.2.1 ( b )</v>
          </cell>
          <cell r="I445" t="str">
            <v>( b )</v>
          </cell>
          <cell r="K445">
            <v>22800</v>
          </cell>
          <cell r="L445">
            <v>44400</v>
          </cell>
          <cell r="M445">
            <v>67200</v>
          </cell>
        </row>
        <row r="448">
          <cell r="C448" t="str">
            <v>H.6 + G.16</v>
          </cell>
          <cell r="E448" t="str">
            <v xml:space="preserve">1 M' MENUTUP BUBUNGAN </v>
          </cell>
        </row>
        <row r="449">
          <cell r="C449" t="str">
            <v>( a )</v>
          </cell>
          <cell r="E449">
            <v>5</v>
          </cell>
          <cell r="F449" t="str">
            <v>Bh</v>
          </cell>
          <cell r="G449" t="str">
            <v>Karpus Genteng Plentong</v>
          </cell>
          <cell r="J449">
            <v>2800</v>
          </cell>
          <cell r="K449">
            <v>0</v>
          </cell>
          <cell r="L449">
            <v>14000</v>
          </cell>
          <cell r="M449">
            <v>14000</v>
          </cell>
        </row>
        <row r="450">
          <cell r="C450" t="str">
            <v>( b )</v>
          </cell>
          <cell r="E450">
            <v>4</v>
          </cell>
          <cell r="F450" t="str">
            <v>Bh</v>
          </cell>
          <cell r="G450" t="str">
            <v>Karpus Genteng Beton</v>
          </cell>
          <cell r="J450">
            <v>8000</v>
          </cell>
          <cell r="K450">
            <v>0</v>
          </cell>
          <cell r="L450">
            <v>32000</v>
          </cell>
          <cell r="M450">
            <v>32000</v>
          </cell>
        </row>
        <row r="451">
          <cell r="E451">
            <v>0.03</v>
          </cell>
          <cell r="F451" t="str">
            <v>M3</v>
          </cell>
          <cell r="G451" t="str">
            <v>Perekat G.16</v>
          </cell>
          <cell r="J451">
            <v>511190.8</v>
          </cell>
          <cell r="K451">
            <v>0</v>
          </cell>
          <cell r="L451">
            <v>15335.72</v>
          </cell>
          <cell r="M451">
            <v>15335.72</v>
          </cell>
        </row>
        <row r="452">
          <cell r="E452">
            <v>0.2</v>
          </cell>
          <cell r="G452" t="str">
            <v>Tukang batu</v>
          </cell>
          <cell r="J452">
            <v>40000</v>
          </cell>
          <cell r="K452">
            <v>8000</v>
          </cell>
          <cell r="L452">
            <v>0</v>
          </cell>
          <cell r="M452">
            <v>8000</v>
          </cell>
        </row>
        <row r="453">
          <cell r="E453">
            <v>0.02</v>
          </cell>
          <cell r="G453" t="str">
            <v>Kepala Tukang</v>
          </cell>
          <cell r="J453">
            <v>45000</v>
          </cell>
          <cell r="K453">
            <v>900</v>
          </cell>
          <cell r="L453">
            <v>0</v>
          </cell>
          <cell r="M453">
            <v>900</v>
          </cell>
        </row>
        <row r="454">
          <cell r="E454">
            <v>0.4</v>
          </cell>
          <cell r="G454" t="str">
            <v>Pekerja</v>
          </cell>
          <cell r="J454">
            <v>30000</v>
          </cell>
          <cell r="K454">
            <v>12000</v>
          </cell>
          <cell r="L454">
            <v>0</v>
          </cell>
          <cell r="M454">
            <v>12000</v>
          </cell>
        </row>
        <row r="455">
          <cell r="E455">
            <v>0.02</v>
          </cell>
          <cell r="G455" t="str">
            <v>Mandor</v>
          </cell>
          <cell r="J455">
            <v>45000</v>
          </cell>
          <cell r="K455">
            <v>900</v>
          </cell>
          <cell r="L455">
            <v>0</v>
          </cell>
          <cell r="M455">
            <v>900</v>
          </cell>
        </row>
        <row r="456">
          <cell r="A456" t="str">
            <v>H.6 + G.16 ( a )</v>
          </cell>
          <cell r="I456" t="str">
            <v>( a )</v>
          </cell>
          <cell r="K456">
            <v>21800</v>
          </cell>
          <cell r="L456">
            <v>29335.72</v>
          </cell>
          <cell r="M456">
            <v>51135.72</v>
          </cell>
        </row>
        <row r="457">
          <cell r="A457" t="str">
            <v>H.6 + G.16 ( b )</v>
          </cell>
          <cell r="I457" t="str">
            <v>( b )</v>
          </cell>
          <cell r="K457">
            <v>21800</v>
          </cell>
          <cell r="L457">
            <v>47335.72</v>
          </cell>
          <cell r="M457">
            <v>69135.72</v>
          </cell>
        </row>
        <row r="459">
          <cell r="C459" t="str">
            <v>H.14</v>
          </cell>
          <cell r="E459" t="str">
            <v>1 M' TALANG PATAHAN ATAP</v>
          </cell>
        </row>
        <row r="460">
          <cell r="E460">
            <v>0.52500000000000002</v>
          </cell>
          <cell r="F460" t="str">
            <v>Lbr</v>
          </cell>
          <cell r="G460" t="str">
            <v>Seng plat BJLS 0,30 Uk.0,9 x 1 M'</v>
          </cell>
          <cell r="J460">
            <v>37500</v>
          </cell>
          <cell r="K460">
            <v>0</v>
          </cell>
          <cell r="L460">
            <v>19687.5</v>
          </cell>
          <cell r="M460">
            <v>19687.5</v>
          </cell>
        </row>
        <row r="461">
          <cell r="E461">
            <v>6</v>
          </cell>
          <cell r="F461" t="str">
            <v>Buah</v>
          </cell>
          <cell r="G461" t="str">
            <v>Paku sumbat</v>
          </cell>
          <cell r="J461">
            <v>175</v>
          </cell>
          <cell r="K461">
            <v>0</v>
          </cell>
          <cell r="L461">
            <v>1050</v>
          </cell>
          <cell r="M461">
            <v>1050</v>
          </cell>
        </row>
        <row r="462">
          <cell r="E462">
            <v>0.8</v>
          </cell>
          <cell r="G462" t="str">
            <v>Tukang besi</v>
          </cell>
          <cell r="J462">
            <v>40000</v>
          </cell>
          <cell r="K462">
            <v>32000</v>
          </cell>
          <cell r="L462">
            <v>0</v>
          </cell>
          <cell r="M462">
            <v>32000</v>
          </cell>
        </row>
        <row r="463">
          <cell r="E463">
            <v>0.08</v>
          </cell>
          <cell r="G463" t="str">
            <v>Kepala Tukang</v>
          </cell>
          <cell r="J463">
            <v>45000</v>
          </cell>
          <cell r="K463">
            <v>3600</v>
          </cell>
          <cell r="L463">
            <v>0</v>
          </cell>
          <cell r="M463">
            <v>3600</v>
          </cell>
        </row>
        <row r="464">
          <cell r="E464">
            <v>0.5</v>
          </cell>
          <cell r="G464" t="str">
            <v>Pekerja</v>
          </cell>
          <cell r="J464">
            <v>30000</v>
          </cell>
          <cell r="K464">
            <v>15000</v>
          </cell>
          <cell r="L464">
            <v>0</v>
          </cell>
          <cell r="M464">
            <v>15000</v>
          </cell>
        </row>
        <row r="465">
          <cell r="E465">
            <v>2.5000000000000001E-2</v>
          </cell>
          <cell r="G465" t="str">
            <v>Mandor</v>
          </cell>
          <cell r="J465">
            <v>45000</v>
          </cell>
          <cell r="K465">
            <v>1125</v>
          </cell>
          <cell r="L465">
            <v>0</v>
          </cell>
          <cell r="M465">
            <v>1125</v>
          </cell>
        </row>
        <row r="466">
          <cell r="A466" t="str">
            <v>H.14</v>
          </cell>
          <cell r="K466">
            <v>51725</v>
          </cell>
          <cell r="L466">
            <v>20737.5</v>
          </cell>
          <cell r="M466">
            <v>72462.5</v>
          </cell>
        </row>
        <row r="468">
          <cell r="C468" t="str">
            <v>K.35</v>
          </cell>
          <cell r="E468" t="str">
            <v>1 M2 PEKERJAAN MERESIDU/TER KAYU</v>
          </cell>
        </row>
        <row r="469">
          <cell r="E469">
            <v>0.35</v>
          </cell>
          <cell r="F469" t="str">
            <v>Ltr</v>
          </cell>
          <cell r="G469" t="str">
            <v>Residu</v>
          </cell>
          <cell r="J469">
            <v>7000</v>
          </cell>
          <cell r="K469">
            <v>0</v>
          </cell>
          <cell r="L469">
            <v>2450</v>
          </cell>
          <cell r="M469">
            <v>2450</v>
          </cell>
        </row>
        <row r="470">
          <cell r="E470">
            <v>1.4999999999999999E-2</v>
          </cell>
          <cell r="G470" t="str">
            <v>Pekerja</v>
          </cell>
          <cell r="J470">
            <v>30000</v>
          </cell>
          <cell r="K470">
            <v>450</v>
          </cell>
          <cell r="L470">
            <v>0</v>
          </cell>
          <cell r="M470">
            <v>450</v>
          </cell>
        </row>
        <row r="471">
          <cell r="E471">
            <v>7.4999999999999997E-2</v>
          </cell>
          <cell r="G471" t="str">
            <v>Mandor</v>
          </cell>
          <cell r="J471">
            <v>45000</v>
          </cell>
          <cell r="K471">
            <v>3375</v>
          </cell>
          <cell r="L471">
            <v>0</v>
          </cell>
          <cell r="M471">
            <v>3375</v>
          </cell>
        </row>
        <row r="472">
          <cell r="A472" t="str">
            <v>K.35</v>
          </cell>
          <cell r="K472">
            <v>3825</v>
          </cell>
          <cell r="L472">
            <v>2450</v>
          </cell>
          <cell r="M472">
            <v>6275</v>
          </cell>
        </row>
        <row r="474">
          <cell r="C474" t="str">
            <v>L.3</v>
          </cell>
          <cell r="E474" t="str">
            <v>1 M3 BONGKARAN TEMBOK</v>
          </cell>
        </row>
        <row r="475">
          <cell r="E475">
            <v>4</v>
          </cell>
          <cell r="G475" t="str">
            <v>Pekerja</v>
          </cell>
          <cell r="J475">
            <v>30000</v>
          </cell>
          <cell r="K475">
            <v>120000</v>
          </cell>
          <cell r="L475">
            <v>0</v>
          </cell>
          <cell r="M475">
            <v>120000</v>
          </cell>
        </row>
        <row r="476">
          <cell r="E476">
            <v>0.4</v>
          </cell>
          <cell r="G476" t="str">
            <v>Mandor</v>
          </cell>
          <cell r="J476">
            <v>45000</v>
          </cell>
          <cell r="K476">
            <v>18000</v>
          </cell>
          <cell r="L476">
            <v>0</v>
          </cell>
          <cell r="M476">
            <v>18000</v>
          </cell>
        </row>
        <row r="477">
          <cell r="A477" t="str">
            <v>L.3</v>
          </cell>
          <cell r="K477">
            <v>138000</v>
          </cell>
          <cell r="L477">
            <v>0</v>
          </cell>
          <cell r="M477">
            <v>138000</v>
          </cell>
        </row>
        <row r="479">
          <cell r="C479" t="str">
            <v>L.5</v>
          </cell>
          <cell r="E479" t="str">
            <v>1 M3 BONGKARAN LANTAI</v>
          </cell>
        </row>
        <row r="480">
          <cell r="E480">
            <v>2</v>
          </cell>
          <cell r="G480" t="str">
            <v>Pekerja</v>
          </cell>
          <cell r="J480">
            <v>30000</v>
          </cell>
          <cell r="K480">
            <v>60000</v>
          </cell>
          <cell r="L480">
            <v>0</v>
          </cell>
          <cell r="M480">
            <v>60000</v>
          </cell>
        </row>
        <row r="481">
          <cell r="E481">
            <v>0.1</v>
          </cell>
          <cell r="G481" t="str">
            <v>Mandor</v>
          </cell>
          <cell r="J481">
            <v>45000</v>
          </cell>
          <cell r="K481">
            <v>4500</v>
          </cell>
          <cell r="L481">
            <v>0</v>
          </cell>
          <cell r="M481">
            <v>4500</v>
          </cell>
        </row>
        <row r="482">
          <cell r="K482">
            <v>64500</v>
          </cell>
          <cell r="L482">
            <v>0</v>
          </cell>
          <cell r="M482">
            <v>64500</v>
          </cell>
        </row>
        <row r="483">
          <cell r="A483" t="str">
            <v>L.5</v>
          </cell>
          <cell r="E483" t="str">
            <v>1 M2 = 1/10 x L.5</v>
          </cell>
          <cell r="K483">
            <v>6450</v>
          </cell>
          <cell r="L483">
            <v>0</v>
          </cell>
          <cell r="M483">
            <v>6450</v>
          </cell>
        </row>
        <row r="486">
          <cell r="C486" t="str">
            <v>L.7</v>
          </cell>
          <cell r="E486" t="str">
            <v>10 M2 MENURUNKAN ATAP</v>
          </cell>
        </row>
        <row r="487">
          <cell r="E487">
            <v>0.2</v>
          </cell>
          <cell r="G487" t="str">
            <v>Pekerja</v>
          </cell>
          <cell r="J487">
            <v>30000</v>
          </cell>
          <cell r="K487">
            <v>6000</v>
          </cell>
          <cell r="L487">
            <v>0</v>
          </cell>
          <cell r="M487">
            <v>6000</v>
          </cell>
        </row>
        <row r="488">
          <cell r="E488">
            <v>0.1</v>
          </cell>
          <cell r="G488" t="str">
            <v>Mandor</v>
          </cell>
          <cell r="J488">
            <v>45000</v>
          </cell>
          <cell r="K488">
            <v>4500</v>
          </cell>
          <cell r="L488">
            <v>0</v>
          </cell>
          <cell r="M488">
            <v>4500</v>
          </cell>
        </row>
        <row r="489">
          <cell r="K489">
            <v>10500</v>
          </cell>
          <cell r="L489">
            <v>0</v>
          </cell>
          <cell r="M489">
            <v>10500</v>
          </cell>
        </row>
        <row r="490">
          <cell r="A490" t="str">
            <v>L.7</v>
          </cell>
          <cell r="E490" t="str">
            <v>1 M2 = 0,1 x L.7</v>
          </cell>
          <cell r="K490">
            <v>1050</v>
          </cell>
          <cell r="L490">
            <v>0</v>
          </cell>
          <cell r="M490">
            <v>1050</v>
          </cell>
        </row>
        <row r="492">
          <cell r="C492" t="str">
            <v>L.10</v>
          </cell>
          <cell r="E492" t="str">
            <v>10 M2 BONGKAR KASAU DAN RENG</v>
          </cell>
        </row>
        <row r="493">
          <cell r="E493">
            <v>0.25</v>
          </cell>
          <cell r="G493" t="str">
            <v>Tukang kayu</v>
          </cell>
          <cell r="J493">
            <v>40000</v>
          </cell>
          <cell r="K493">
            <v>10000</v>
          </cell>
          <cell r="L493">
            <v>0</v>
          </cell>
          <cell r="M493">
            <v>10000</v>
          </cell>
        </row>
        <row r="494">
          <cell r="E494">
            <v>2.5000000000000001E-2</v>
          </cell>
          <cell r="G494" t="str">
            <v>Kepala Tukang</v>
          </cell>
          <cell r="J494">
            <v>45000</v>
          </cell>
          <cell r="K494">
            <v>1125</v>
          </cell>
          <cell r="L494">
            <v>0</v>
          </cell>
          <cell r="M494">
            <v>1125</v>
          </cell>
        </row>
        <row r="495">
          <cell r="E495">
            <v>1</v>
          </cell>
          <cell r="G495" t="str">
            <v>Pekerja</v>
          </cell>
          <cell r="J495">
            <v>30000</v>
          </cell>
          <cell r="K495">
            <v>30000</v>
          </cell>
          <cell r="L495">
            <v>0</v>
          </cell>
          <cell r="M495">
            <v>30000</v>
          </cell>
        </row>
        <row r="496">
          <cell r="E496">
            <v>0.05</v>
          </cell>
          <cell r="G496" t="str">
            <v>Mandor</v>
          </cell>
          <cell r="J496">
            <v>45000</v>
          </cell>
          <cell r="K496">
            <v>2250</v>
          </cell>
          <cell r="L496">
            <v>0</v>
          </cell>
          <cell r="M496">
            <v>2250</v>
          </cell>
        </row>
        <row r="497">
          <cell r="K497">
            <v>43375</v>
          </cell>
          <cell r="L497">
            <v>0</v>
          </cell>
          <cell r="M497">
            <v>43375</v>
          </cell>
        </row>
        <row r="498">
          <cell r="A498" t="str">
            <v>L.10</v>
          </cell>
          <cell r="E498" t="str">
            <v>1 M2 = 0,1 x L.10</v>
          </cell>
          <cell r="K498">
            <v>4337.5</v>
          </cell>
          <cell r="L498">
            <v>0</v>
          </cell>
          <cell r="M498">
            <v>4337.5</v>
          </cell>
        </row>
        <row r="500">
          <cell r="C500" t="str">
            <v>L.11</v>
          </cell>
          <cell r="E500" t="str">
            <v>10 M2 BONGKAR PLAPOND</v>
          </cell>
        </row>
        <row r="501">
          <cell r="E501">
            <v>0.6</v>
          </cell>
          <cell r="G501" t="str">
            <v>Tukang kayu</v>
          </cell>
          <cell r="J501">
            <v>40000</v>
          </cell>
          <cell r="K501">
            <v>24000</v>
          </cell>
          <cell r="L501">
            <v>0</v>
          </cell>
          <cell r="M501">
            <v>24000</v>
          </cell>
        </row>
        <row r="502">
          <cell r="E502">
            <v>0.06</v>
          </cell>
          <cell r="G502" t="str">
            <v>Kepala Tukang</v>
          </cell>
          <cell r="J502">
            <v>45000</v>
          </cell>
          <cell r="K502">
            <v>2700</v>
          </cell>
          <cell r="L502">
            <v>0</v>
          </cell>
          <cell r="M502">
            <v>2700</v>
          </cell>
        </row>
        <row r="503">
          <cell r="E503">
            <v>2</v>
          </cell>
          <cell r="G503" t="str">
            <v>Pekerja</v>
          </cell>
          <cell r="J503">
            <v>30000</v>
          </cell>
          <cell r="K503">
            <v>60000</v>
          </cell>
          <cell r="L503">
            <v>0</v>
          </cell>
          <cell r="M503">
            <v>60000</v>
          </cell>
        </row>
        <row r="504">
          <cell r="E504">
            <v>0.1</v>
          </cell>
          <cell r="G504" t="str">
            <v>Mandor</v>
          </cell>
          <cell r="J504">
            <v>45000</v>
          </cell>
          <cell r="K504">
            <v>4500</v>
          </cell>
          <cell r="L504">
            <v>0</v>
          </cell>
          <cell r="M504">
            <v>4500</v>
          </cell>
        </row>
        <row r="505">
          <cell r="K505">
            <v>91200</v>
          </cell>
          <cell r="L505">
            <v>0</v>
          </cell>
          <cell r="M505">
            <v>91200</v>
          </cell>
        </row>
        <row r="506">
          <cell r="A506" t="str">
            <v>L.11</v>
          </cell>
          <cell r="E506" t="str">
            <v>1 M2 = 0,1 x L.11</v>
          </cell>
          <cell r="K506">
            <v>9120</v>
          </cell>
          <cell r="L506">
            <v>0</v>
          </cell>
          <cell r="M506">
            <v>9120</v>
          </cell>
        </row>
        <row r="508">
          <cell r="C508" t="str">
            <v>L.12</v>
          </cell>
          <cell r="E508" t="str">
            <v>10 M2 BONGKAR KAP</v>
          </cell>
        </row>
        <row r="509">
          <cell r="E509">
            <v>6</v>
          </cell>
          <cell r="G509" t="str">
            <v>Tukang kayu</v>
          </cell>
          <cell r="J509">
            <v>40000</v>
          </cell>
          <cell r="K509">
            <v>240000</v>
          </cell>
          <cell r="L509">
            <v>0</v>
          </cell>
          <cell r="M509">
            <v>240000</v>
          </cell>
        </row>
        <row r="510">
          <cell r="E510">
            <v>0.6</v>
          </cell>
          <cell r="G510" t="str">
            <v>Kepala Tukang</v>
          </cell>
          <cell r="J510">
            <v>45000</v>
          </cell>
          <cell r="K510">
            <v>27000</v>
          </cell>
          <cell r="L510">
            <v>0</v>
          </cell>
          <cell r="M510">
            <v>27000</v>
          </cell>
        </row>
        <row r="511">
          <cell r="E511">
            <v>4</v>
          </cell>
          <cell r="G511" t="str">
            <v>Pekerja</v>
          </cell>
          <cell r="J511">
            <v>30000</v>
          </cell>
          <cell r="K511">
            <v>120000</v>
          </cell>
          <cell r="L511">
            <v>0</v>
          </cell>
          <cell r="M511">
            <v>120000</v>
          </cell>
        </row>
        <row r="512">
          <cell r="E512">
            <v>0.2</v>
          </cell>
          <cell r="G512" t="str">
            <v>Mandor</v>
          </cell>
          <cell r="J512">
            <v>45000</v>
          </cell>
          <cell r="K512">
            <v>9000</v>
          </cell>
          <cell r="L512">
            <v>0</v>
          </cell>
          <cell r="M512">
            <v>9000</v>
          </cell>
        </row>
        <row r="513">
          <cell r="K513">
            <v>396000</v>
          </cell>
          <cell r="L513">
            <v>0</v>
          </cell>
          <cell r="M513">
            <v>396000</v>
          </cell>
        </row>
        <row r="514">
          <cell r="A514" t="str">
            <v>L.12</v>
          </cell>
          <cell r="E514" t="str">
            <v>1 M2 = 0,1 x L.12</v>
          </cell>
          <cell r="K514">
            <v>39600</v>
          </cell>
          <cell r="L514">
            <v>0</v>
          </cell>
          <cell r="M514">
            <v>39600</v>
          </cell>
        </row>
        <row r="516">
          <cell r="C516" t="str">
            <v>Supl.IX.1</v>
          </cell>
          <cell r="E516" t="str">
            <v>10 M2 MENGECAT KAYU 1 x DASAR 2 x CAT MENGKILAT SAMPAI RATA</v>
          </cell>
        </row>
        <row r="518">
          <cell r="E518">
            <v>1.42</v>
          </cell>
          <cell r="F518" t="str">
            <v>Kg</v>
          </cell>
          <cell r="G518" t="str">
            <v>Cat Meni kayu</v>
          </cell>
          <cell r="J518">
            <v>10000</v>
          </cell>
          <cell r="K518">
            <v>0</v>
          </cell>
          <cell r="L518">
            <v>14200</v>
          </cell>
          <cell r="M518">
            <v>14200</v>
          </cell>
        </row>
        <row r="519">
          <cell r="E519">
            <v>2.84</v>
          </cell>
          <cell r="F519" t="str">
            <v>Kg</v>
          </cell>
          <cell r="G519" t="str">
            <v>Cat Kayu</v>
          </cell>
          <cell r="J519">
            <v>27500</v>
          </cell>
          <cell r="K519">
            <v>0</v>
          </cell>
          <cell r="L519">
            <v>78100</v>
          </cell>
          <cell r="M519">
            <v>78100</v>
          </cell>
        </row>
        <row r="520">
          <cell r="E520">
            <v>0.5</v>
          </cell>
          <cell r="F520" t="str">
            <v>Lbr</v>
          </cell>
          <cell r="G520" t="str">
            <v>Amplas</v>
          </cell>
          <cell r="J520">
            <v>3000</v>
          </cell>
          <cell r="K520">
            <v>0</v>
          </cell>
          <cell r="L520">
            <v>1500</v>
          </cell>
          <cell r="M520">
            <v>1500</v>
          </cell>
        </row>
        <row r="521">
          <cell r="E521">
            <v>0.22500000000000001</v>
          </cell>
          <cell r="G521" t="str">
            <v>Tukang Cat</v>
          </cell>
          <cell r="J521">
            <v>40000</v>
          </cell>
          <cell r="K521">
            <v>9000</v>
          </cell>
          <cell r="L521">
            <v>0</v>
          </cell>
          <cell r="M521">
            <v>9000</v>
          </cell>
        </row>
        <row r="522">
          <cell r="E522">
            <v>2.2499999999999999E-2</v>
          </cell>
          <cell r="G522" t="str">
            <v>Kepala Tukang</v>
          </cell>
          <cell r="J522">
            <v>45000</v>
          </cell>
          <cell r="K522">
            <v>1012.5</v>
          </cell>
          <cell r="L522">
            <v>0</v>
          </cell>
          <cell r="M522">
            <v>1012.5</v>
          </cell>
        </row>
        <row r="523">
          <cell r="E523">
            <v>1.5</v>
          </cell>
          <cell r="G523" t="str">
            <v>Pekerja</v>
          </cell>
          <cell r="J523">
            <v>30000</v>
          </cell>
          <cell r="K523">
            <v>45000</v>
          </cell>
          <cell r="L523">
            <v>0</v>
          </cell>
          <cell r="M523">
            <v>45000</v>
          </cell>
        </row>
        <row r="524">
          <cell r="E524">
            <v>7.4999999999999997E-2</v>
          </cell>
          <cell r="G524" t="str">
            <v>Mandor</v>
          </cell>
          <cell r="J524">
            <v>45000</v>
          </cell>
          <cell r="K524">
            <v>3375</v>
          </cell>
          <cell r="L524">
            <v>0</v>
          </cell>
          <cell r="M524">
            <v>3375</v>
          </cell>
        </row>
        <row r="525">
          <cell r="K525">
            <v>58387.5</v>
          </cell>
          <cell r="L525">
            <v>93800</v>
          </cell>
          <cell r="M525">
            <v>152187.5</v>
          </cell>
        </row>
        <row r="526">
          <cell r="A526" t="str">
            <v>Supl.IX.1</v>
          </cell>
          <cell r="E526" t="str">
            <v xml:space="preserve"> 1M2 = 0,1  x Supl.IX.1</v>
          </cell>
          <cell r="K526">
            <v>5838.75</v>
          </cell>
          <cell r="L526">
            <v>9380</v>
          </cell>
          <cell r="M526">
            <v>15218.75</v>
          </cell>
        </row>
        <row r="528">
          <cell r="C528" t="str">
            <v>Supl.IX.2</v>
          </cell>
          <cell r="E528" t="str">
            <v xml:space="preserve">10 M2 MENGECAT BESI  2 x CAT </v>
          </cell>
        </row>
        <row r="529">
          <cell r="E529">
            <v>0.94666666666666666</v>
          </cell>
          <cell r="F529" t="str">
            <v>Kg</v>
          </cell>
          <cell r="G529" t="str">
            <v>Cat Meni Besi</v>
          </cell>
          <cell r="J529">
            <v>12000</v>
          </cell>
          <cell r="K529">
            <v>0</v>
          </cell>
          <cell r="L529">
            <v>11360</v>
          </cell>
          <cell r="M529">
            <v>11360</v>
          </cell>
        </row>
        <row r="530">
          <cell r="E530">
            <v>1.8933333333333331</v>
          </cell>
          <cell r="F530" t="str">
            <v>Kg</v>
          </cell>
          <cell r="G530" t="str">
            <v>Cat Besi</v>
          </cell>
          <cell r="J530">
            <v>35000</v>
          </cell>
          <cell r="K530">
            <v>0</v>
          </cell>
          <cell r="L530">
            <v>66266.67</v>
          </cell>
          <cell r="M530">
            <v>66266.67</v>
          </cell>
        </row>
        <row r="531">
          <cell r="E531">
            <v>0.33333333333333331</v>
          </cell>
          <cell r="F531" t="str">
            <v>Lbr</v>
          </cell>
          <cell r="G531" t="str">
            <v>Amplas</v>
          </cell>
          <cell r="J531">
            <v>3000</v>
          </cell>
          <cell r="K531">
            <v>0</v>
          </cell>
          <cell r="L531">
            <v>1000</v>
          </cell>
          <cell r="M531">
            <v>1000</v>
          </cell>
        </row>
        <row r="532">
          <cell r="E532">
            <v>0.15</v>
          </cell>
          <cell r="G532" t="str">
            <v>Tukang Cat</v>
          </cell>
          <cell r="J532">
            <v>40000</v>
          </cell>
          <cell r="K532">
            <v>6000</v>
          </cell>
          <cell r="L532">
            <v>0</v>
          </cell>
          <cell r="M532">
            <v>6000</v>
          </cell>
        </row>
        <row r="533">
          <cell r="E533">
            <v>1.4999999999999999E-2</v>
          </cell>
          <cell r="G533" t="str">
            <v>Kepala Tukang</v>
          </cell>
          <cell r="J533">
            <v>45000</v>
          </cell>
          <cell r="K533">
            <v>675</v>
          </cell>
          <cell r="L533">
            <v>0</v>
          </cell>
          <cell r="M533">
            <v>675</v>
          </cell>
        </row>
        <row r="534">
          <cell r="E534">
            <v>1</v>
          </cell>
          <cell r="G534" t="str">
            <v>Pekerja</v>
          </cell>
          <cell r="J534">
            <v>30000</v>
          </cell>
          <cell r="K534">
            <v>30000</v>
          </cell>
          <cell r="L534">
            <v>0</v>
          </cell>
          <cell r="M534">
            <v>30000</v>
          </cell>
        </row>
        <row r="535">
          <cell r="E535">
            <v>4.9999999999999996E-2</v>
          </cell>
          <cell r="G535" t="str">
            <v>Mandor</v>
          </cell>
          <cell r="J535">
            <v>45000</v>
          </cell>
          <cell r="K535">
            <v>2250</v>
          </cell>
          <cell r="L535">
            <v>0</v>
          </cell>
          <cell r="M535">
            <v>2250</v>
          </cell>
        </row>
        <row r="536">
          <cell r="K536">
            <v>38925</v>
          </cell>
          <cell r="L536">
            <v>78626.67</v>
          </cell>
          <cell r="M536">
            <v>117551.67</v>
          </cell>
        </row>
        <row r="537">
          <cell r="A537" t="str">
            <v>Supl.IX.2</v>
          </cell>
          <cell r="E537" t="str">
            <v xml:space="preserve"> 1M2 = 0,1  x Supl.IX.2</v>
          </cell>
          <cell r="K537">
            <v>3892.5</v>
          </cell>
          <cell r="L537">
            <v>7862.67</v>
          </cell>
          <cell r="M537">
            <v>11755.17</v>
          </cell>
        </row>
        <row r="539">
          <cell r="C539" t="str">
            <v>Supl.37</v>
          </cell>
          <cell r="E539" t="str">
            <v>1 M2 PASANG KACA MATI 5 MM</v>
          </cell>
        </row>
        <row r="540">
          <cell r="E540">
            <v>1</v>
          </cell>
          <cell r="F540" t="str">
            <v>M2</v>
          </cell>
          <cell r="G540" t="str">
            <v>Kaca bening polos tebal 5 mm</v>
          </cell>
          <cell r="J540">
            <v>70000</v>
          </cell>
          <cell r="K540">
            <v>0</v>
          </cell>
          <cell r="L540">
            <v>70000</v>
          </cell>
          <cell r="M540">
            <v>70000</v>
          </cell>
        </row>
        <row r="541">
          <cell r="E541">
            <v>1</v>
          </cell>
          <cell r="G541" t="str">
            <v>Tukang Besi</v>
          </cell>
          <cell r="J541">
            <v>40000</v>
          </cell>
          <cell r="K541">
            <v>40000</v>
          </cell>
          <cell r="L541">
            <v>0</v>
          </cell>
          <cell r="M541">
            <v>40000</v>
          </cell>
        </row>
        <row r="542">
          <cell r="E542">
            <v>0.05</v>
          </cell>
          <cell r="G542" t="str">
            <v>Kepala Tukang</v>
          </cell>
          <cell r="J542">
            <v>45000</v>
          </cell>
          <cell r="K542">
            <v>2250</v>
          </cell>
          <cell r="L542">
            <v>0</v>
          </cell>
          <cell r="M542">
            <v>2250</v>
          </cell>
        </row>
        <row r="543">
          <cell r="E543">
            <v>0.5</v>
          </cell>
          <cell r="G543" t="str">
            <v>Pekerja</v>
          </cell>
          <cell r="J543">
            <v>30000</v>
          </cell>
          <cell r="K543">
            <v>15000</v>
          </cell>
          <cell r="L543">
            <v>0</v>
          </cell>
          <cell r="M543">
            <v>15000</v>
          </cell>
        </row>
        <row r="544">
          <cell r="E544">
            <v>0.03</v>
          </cell>
          <cell r="G544" t="str">
            <v>Mandor</v>
          </cell>
          <cell r="J544">
            <v>45000</v>
          </cell>
          <cell r="K544">
            <v>1350</v>
          </cell>
          <cell r="L544">
            <v>0</v>
          </cell>
          <cell r="M544">
            <v>1350</v>
          </cell>
        </row>
        <row r="545">
          <cell r="A545" t="str">
            <v>Supl.37</v>
          </cell>
          <cell r="K545">
            <v>58600</v>
          </cell>
          <cell r="L545">
            <v>70000</v>
          </cell>
          <cell r="M545">
            <v>128600</v>
          </cell>
        </row>
        <row r="547">
          <cell r="C547" t="str">
            <v>G.81</v>
          </cell>
          <cell r="E547" t="str">
            <v>10 M' PASANGAN SELOKAN AIR HUJAN  DARI PAS. BATA UK.20 X 30 X TINGGI 25 CM</v>
          </cell>
        </row>
        <row r="549">
          <cell r="E549">
            <v>500</v>
          </cell>
          <cell r="F549" t="str">
            <v>Buah</v>
          </cell>
          <cell r="G549" t="str">
            <v>Batu bata merah</v>
          </cell>
          <cell r="J549">
            <v>200</v>
          </cell>
          <cell r="K549">
            <v>0</v>
          </cell>
          <cell r="L549">
            <v>100000</v>
          </cell>
          <cell r="M549">
            <v>100000</v>
          </cell>
        </row>
        <row r="550">
          <cell r="E550">
            <v>0.53400000000000003</v>
          </cell>
          <cell r="F550" t="str">
            <v>M3</v>
          </cell>
          <cell r="G550" t="str">
            <v>Perekat G.14</v>
          </cell>
          <cell r="J550">
            <v>626018.4</v>
          </cell>
          <cell r="K550">
            <v>0</v>
          </cell>
          <cell r="L550">
            <v>334293.83</v>
          </cell>
          <cell r="M550">
            <v>334293.83</v>
          </cell>
        </row>
        <row r="551">
          <cell r="E551">
            <v>2.9</v>
          </cell>
          <cell r="G551" t="str">
            <v>Tukang batu</v>
          </cell>
          <cell r="J551">
            <v>40000</v>
          </cell>
          <cell r="K551">
            <v>116000</v>
          </cell>
          <cell r="L551">
            <v>0</v>
          </cell>
          <cell r="M551">
            <v>116000</v>
          </cell>
        </row>
        <row r="552">
          <cell r="E552">
            <v>0.28999999999999998</v>
          </cell>
          <cell r="G552" t="str">
            <v>Kepala Tukang</v>
          </cell>
          <cell r="J552">
            <v>45000</v>
          </cell>
          <cell r="K552">
            <v>13050</v>
          </cell>
          <cell r="L552">
            <v>0</v>
          </cell>
          <cell r="M552">
            <v>13050</v>
          </cell>
        </row>
        <row r="553">
          <cell r="E553">
            <v>8</v>
          </cell>
          <cell r="G553" t="str">
            <v>Pekerja</v>
          </cell>
          <cell r="J553">
            <v>30000</v>
          </cell>
          <cell r="K553">
            <v>240000</v>
          </cell>
          <cell r="L553">
            <v>0</v>
          </cell>
          <cell r="M553">
            <v>240000</v>
          </cell>
        </row>
        <row r="554">
          <cell r="E554">
            <v>0.4</v>
          </cell>
          <cell r="G554" t="str">
            <v>Mandor</v>
          </cell>
          <cell r="J554">
            <v>45000</v>
          </cell>
          <cell r="K554">
            <v>18000</v>
          </cell>
          <cell r="L554">
            <v>0</v>
          </cell>
          <cell r="M554">
            <v>18000</v>
          </cell>
        </row>
        <row r="555">
          <cell r="K555">
            <v>387050</v>
          </cell>
          <cell r="L555">
            <v>434293.83</v>
          </cell>
          <cell r="M555">
            <v>821343.83000000007</v>
          </cell>
        </row>
        <row r="556">
          <cell r="A556" t="str">
            <v>G.81</v>
          </cell>
          <cell r="E556" t="str">
            <v>1 M' = 0,1 x G.81</v>
          </cell>
          <cell r="K556">
            <v>38705</v>
          </cell>
          <cell r="L556">
            <v>43429.38</v>
          </cell>
          <cell r="M556">
            <v>82134.38</v>
          </cell>
        </row>
        <row r="558">
          <cell r="L558" t="str">
            <v>Metro, 08 Mei 2008</v>
          </cell>
        </row>
        <row r="559">
          <cell r="L559" t="str">
            <v>Perusahaan,</v>
          </cell>
        </row>
        <row r="560">
          <cell r="L560" t="str">
            <v>CV. KARYA MUDA</v>
          </cell>
        </row>
        <row r="566">
          <cell r="L566" t="str">
            <v>S U B H A N,  SE</v>
          </cell>
        </row>
        <row r="567">
          <cell r="L567" t="str">
            <v>Direktur</v>
          </cell>
        </row>
        <row r="674">
          <cell r="K674" t="str">
            <v>Metro, 08 Mei 2008</v>
          </cell>
        </row>
        <row r="676">
          <cell r="K676" t="e">
            <v>#REF!</v>
          </cell>
        </row>
        <row r="683">
          <cell r="K683" t="e">
            <v>#REF!</v>
          </cell>
        </row>
      </sheetData>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ata peralatan"/>
      <sheetName val="data personalia"/>
      <sheetName val="pengalaman"/>
      <sheetName val="neraca"/>
      <sheetName val="SKN "/>
      <sheetName val="isian kualifikasi"/>
      <sheetName val="Surat Minat"/>
      <sheetName val="Surat penawaran"/>
      <sheetName val="Div1"/>
      <sheetName val="Div2"/>
      <sheetName val="Div 2"/>
      <sheetName val="Div3"/>
      <sheetName val="Div5"/>
      <sheetName val="Div4"/>
      <sheetName val="Div8b"/>
      <sheetName val="Div 6"/>
      <sheetName val="Div 7"/>
      <sheetName val="Div 8"/>
      <sheetName val="USULAN PSONIL INTI&amp;PERALATAN"/>
      <sheetName val="DAFTAR SEWA ALAT"/>
      <sheetName val="JADUAL"/>
      <sheetName val="KNTRK YG DISELEKSI"/>
      <sheetName val="CVER PENAWARAN"/>
      <sheetName val="DAFTAR LAMPIRAN"/>
      <sheetName val="SKon"/>
      <sheetName val="Kapasitas AMP.S.C"/>
      <sheetName val="cover tempel"/>
    </sheetNames>
    <sheetDataSet>
      <sheetData sheetId="0"/>
      <sheetData sheetId="1"/>
      <sheetData sheetId="2"/>
      <sheetData sheetId="3"/>
      <sheetData sheetId="4"/>
      <sheetData sheetId="5"/>
      <sheetData sheetId="6"/>
      <sheetData sheetId="7"/>
      <sheetData sheetId="8"/>
      <sheetData sheetId="9"/>
      <sheetData sheetId="10">
        <row r="2">
          <cell r="B2" t="str">
            <v>LAMPIRAN 2 PENAWARAN</v>
          </cell>
        </row>
        <row r="3">
          <cell r="B3" t="str">
            <v>ANALISA HARGA SATUAN MATA PEMBAYARAN UTAMA</v>
          </cell>
        </row>
        <row r="5">
          <cell r="B5" t="str">
            <v>NAMA PESERTA LELANG</v>
          </cell>
          <cell r="E5" t="str">
            <v>:</v>
          </cell>
          <cell r="F5" t="e">
            <v>#REF!</v>
          </cell>
        </row>
        <row r="6">
          <cell r="B6" t="str">
            <v>NO. MATA PEMBAYARAN</v>
          </cell>
          <cell r="E6" t="str">
            <v>:</v>
          </cell>
          <cell r="F6" t="e">
            <v>#REF!</v>
          </cell>
        </row>
        <row r="7">
          <cell r="B7" t="str">
            <v>JENIS PEKERJAAN</v>
          </cell>
          <cell r="E7" t="str">
            <v>:</v>
          </cell>
          <cell r="F7" t="e">
            <v>#REF!</v>
          </cell>
        </row>
        <row r="8">
          <cell r="B8" t="str">
            <v>SATUAN PEKERJAAN</v>
          </cell>
          <cell r="E8" t="str">
            <v>:</v>
          </cell>
          <cell r="F8" t="e">
            <v>#REF!</v>
          </cell>
        </row>
        <row r="9">
          <cell r="B9" t="str">
            <v>PERKIRAAN KUANTITAS</v>
          </cell>
          <cell r="E9" t="str">
            <v>:</v>
          </cell>
          <cell r="F9" t="e">
            <v>#REF!</v>
          </cell>
        </row>
        <row r="10">
          <cell r="B10" t="str">
            <v>PEKERJAAN</v>
          </cell>
          <cell r="E10" t="str">
            <v>:</v>
          </cell>
          <cell r="F10" t="e">
            <v>#REF!</v>
          </cell>
        </row>
        <row r="11">
          <cell r="B11" t="str">
            <v>PRODUKSI HARIAN / JAM *)</v>
          </cell>
          <cell r="E11" t="str">
            <v>:</v>
          </cell>
          <cell r="F11" t="str">
            <v>Jam</v>
          </cell>
        </row>
        <row r="13">
          <cell r="B13" t="str">
            <v>No.</v>
          </cell>
          <cell r="C13" t="str">
            <v>Uraian</v>
          </cell>
          <cell r="G13" t="str">
            <v>Satuan</v>
          </cell>
          <cell r="H13" t="str">
            <v>Kuantitas</v>
          </cell>
          <cell r="I13" t="str">
            <v>Biaya Satuan                            (Rp.)</v>
          </cell>
          <cell r="J13" t="str">
            <v>Jumlah Biaya                          (Rp./Satuan)</v>
          </cell>
        </row>
        <row r="18">
          <cell r="B18" t="str">
            <v>A.</v>
          </cell>
          <cell r="D18" t="str">
            <v>Tenaga Kerja</v>
          </cell>
        </row>
        <row r="19">
          <cell r="B19" t="str">
            <v>1.</v>
          </cell>
          <cell r="D19" t="str">
            <v>Pekerja</v>
          </cell>
          <cell r="G19" t="str">
            <v>jam</v>
          </cell>
          <cell r="H19">
            <v>0.34270414993306558</v>
          </cell>
          <cell r="I19">
            <v>6250</v>
          </cell>
          <cell r="K19">
            <v>2141.9009370816598</v>
          </cell>
        </row>
        <row r="20">
          <cell r="B20" t="str">
            <v>2.</v>
          </cell>
          <cell r="D20" t="str">
            <v>Mandor</v>
          </cell>
          <cell r="G20" t="str">
            <v>jam</v>
          </cell>
          <cell r="H20">
            <v>4.2838018741633198E-2</v>
          </cell>
          <cell r="I20">
            <v>7750</v>
          </cell>
          <cell r="K20">
            <v>331.99464524765727</v>
          </cell>
        </row>
        <row r="21">
          <cell r="B21" t="str">
            <v/>
          </cell>
        </row>
        <row r="22">
          <cell r="B22" t="str">
            <v/>
          </cell>
        </row>
        <row r="23">
          <cell r="B23" t="str">
            <v/>
          </cell>
        </row>
        <row r="25">
          <cell r="B25" t="str">
            <v>B.</v>
          </cell>
          <cell r="D25" t="str">
            <v>Bahan</v>
          </cell>
        </row>
        <row r="26">
          <cell r="B26" t="str">
            <v/>
          </cell>
        </row>
        <row r="27">
          <cell r="B27" t="str">
            <v/>
          </cell>
        </row>
        <row r="28">
          <cell r="B28" t="str">
            <v/>
          </cell>
        </row>
        <row r="29">
          <cell r="B29" t="str">
            <v/>
          </cell>
        </row>
        <row r="30">
          <cell r="B30" t="str">
            <v/>
          </cell>
        </row>
        <row r="31">
          <cell r="B31" t="str">
            <v/>
          </cell>
        </row>
        <row r="33">
          <cell r="B33" t="str">
            <v>C.</v>
          </cell>
          <cell r="D33" t="str">
            <v>Peralatan</v>
          </cell>
        </row>
        <row r="34">
          <cell r="B34" t="str">
            <v>1.</v>
          </cell>
          <cell r="D34" t="str">
            <v>Excavator</v>
          </cell>
          <cell r="G34" t="str">
            <v>jam</v>
          </cell>
          <cell r="H34">
            <v>4.2838018741633198E-2</v>
          </cell>
          <cell r="I34">
            <v>295000</v>
          </cell>
          <cell r="K34">
            <v>12637.215528781793</v>
          </cell>
        </row>
        <row r="35">
          <cell r="B35" t="str">
            <v>2.</v>
          </cell>
          <cell r="D35" t="str">
            <v>Dump Truck</v>
          </cell>
          <cell r="G35" t="str">
            <v>jam</v>
          </cell>
          <cell r="H35">
            <v>0.12217544878308416</v>
          </cell>
          <cell r="I35">
            <v>140500</v>
          </cell>
          <cell r="K35">
            <v>17165.650554023323</v>
          </cell>
        </row>
        <row r="36">
          <cell r="B36" t="str">
            <v>3.</v>
          </cell>
          <cell r="D36" t="str">
            <v>Alat Bantu</v>
          </cell>
          <cell r="G36" t="str">
            <v>Ls</v>
          </cell>
          <cell r="H36">
            <v>1</v>
          </cell>
          <cell r="I36">
            <v>250</v>
          </cell>
          <cell r="K36">
            <v>250</v>
          </cell>
        </row>
        <row r="37">
          <cell r="B37" t="str">
            <v/>
          </cell>
        </row>
        <row r="38">
          <cell r="B38" t="str">
            <v/>
          </cell>
        </row>
        <row r="39">
          <cell r="B39" t="str">
            <v/>
          </cell>
        </row>
        <row r="40">
          <cell r="B40" t="str">
            <v/>
          </cell>
        </row>
        <row r="41">
          <cell r="B41" t="str">
            <v/>
          </cell>
        </row>
        <row r="42">
          <cell r="B42" t="str">
            <v/>
          </cell>
        </row>
        <row r="43">
          <cell r="B43" t="str">
            <v>D.</v>
          </cell>
          <cell r="D43" t="str">
            <v>Jumlah  (A + B + C)</v>
          </cell>
          <cell r="K43">
            <v>32526.761665134432</v>
          </cell>
        </row>
        <row r="44">
          <cell r="B44" t="str">
            <v>E.</v>
          </cell>
          <cell r="D44" t="str">
            <v>Biaya Umum dan Keuntungan</v>
          </cell>
          <cell r="G44">
            <v>10</v>
          </cell>
          <cell r="H44" t="str">
            <v>%  x  D</v>
          </cell>
          <cell r="K44">
            <v>3252.6761665134436</v>
          </cell>
        </row>
        <row r="45">
          <cell r="B45" t="str">
            <v>F.</v>
          </cell>
          <cell r="D45" t="str">
            <v>Harga Satuan  = ( D + E )</v>
          </cell>
          <cell r="K45">
            <v>35779.437831647876</v>
          </cell>
        </row>
        <row r="46">
          <cell r="B46" t="str">
            <v>Catatan :</v>
          </cell>
        </row>
        <row r="47">
          <cell r="B47" t="str">
            <v>1.</v>
          </cell>
          <cell r="C47" t="str">
            <v>Satuan dapat berdasarkan atas jam operasi untuk tenaga kerja dan peralatan, volume dan / atau ukuran berat untuk bahan-bahan.</v>
          </cell>
        </row>
        <row r="48">
          <cell r="B48" t="str">
            <v>2.</v>
          </cell>
          <cell r="C48" t="str">
            <v>Kuantitas satuan adalah kuantitas perkiraan dari setiap komponen untuk menyelesaikan satu satuan pekerjaan dari nomor mata pembayaran Harga Satuan yang disampaikan Peserta Lelang tidak dapat diubah, kecuali persyaratan Ayat 13.4 dari Instruksi Kepada Pese</v>
          </cell>
        </row>
        <row r="51">
          <cell r="B51" t="str">
            <v>3.</v>
          </cell>
          <cell r="C51" t="str">
            <v>Biaya satuan untuk peralatan sudah termasuk bahan bakar, bahan habis terpakai dan operator.</v>
          </cell>
        </row>
        <row r="52">
          <cell r="B52" t="str">
            <v>4.</v>
          </cell>
          <cell r="C52" t="str">
            <v>Biaya satuan sudah termasuk pengeluaran untuk seluruh pajak yang berkaitan (tetapi tidak termasuk PPN yang dibayarkan dari kontrak) dan biaya-biaya lainnya.</v>
          </cell>
        </row>
        <row r="54">
          <cell r="B54" t="str">
            <v>5.</v>
          </cell>
          <cell r="C54" t="str">
            <v>Harga satuan yang diajukan peserta lelang harus mencakup seluruh tambahan tenaga kerja, bahan, peralatan atau kerugian yang mungkin diperlukan untuk menyelesaikan pekerjaan sesuai dengan Spesifikasi dan Gambar.</v>
          </cell>
        </row>
        <row r="58">
          <cell r="J58" t="e">
            <v>#REF!</v>
          </cell>
        </row>
        <row r="60">
          <cell r="J60" t="e">
            <v>#REF!</v>
          </cell>
        </row>
        <row r="66">
          <cell r="J66" t="e">
            <v>#REF!</v>
          </cell>
        </row>
        <row r="67">
          <cell r="J67" t="e">
            <v>#REF!</v>
          </cell>
        </row>
        <row r="68">
          <cell r="B68" t="str">
            <v>LAMPIRAN 2 PENAWARAN</v>
          </cell>
        </row>
        <row r="69">
          <cell r="B69" t="str">
            <v>ANALISA HARGA SATUAN MATA PEMBAYARAN UTAMA</v>
          </cell>
        </row>
        <row r="71">
          <cell r="B71" t="str">
            <v>NAMA PESERTA LELANG</v>
          </cell>
          <cell r="E71" t="str">
            <v>:</v>
          </cell>
          <cell r="F71" t="e">
            <v>#REF!</v>
          </cell>
        </row>
        <row r="72">
          <cell r="B72" t="str">
            <v>NO. MATA PEMBAYARAN</v>
          </cell>
          <cell r="E72" t="str">
            <v>:</v>
          </cell>
          <cell r="F72" t="e">
            <v>#REF!</v>
          </cell>
        </row>
        <row r="73">
          <cell r="B73" t="str">
            <v>JENIS PEKERJAAN</v>
          </cell>
          <cell r="E73" t="str">
            <v>:</v>
          </cell>
          <cell r="F73" t="e">
            <v>#REF!</v>
          </cell>
        </row>
        <row r="74">
          <cell r="B74" t="str">
            <v>SATUAN PEKERJAAN</v>
          </cell>
          <cell r="E74" t="str">
            <v>:</v>
          </cell>
          <cell r="F74" t="e">
            <v>#REF!</v>
          </cell>
        </row>
        <row r="75">
          <cell r="B75" t="str">
            <v>PERKIRAAN KUANTITAS</v>
          </cell>
          <cell r="E75" t="str">
            <v>:</v>
          </cell>
          <cell r="F75" t="e">
            <v>#REF!</v>
          </cell>
        </row>
        <row r="76">
          <cell r="B76" t="str">
            <v>PEKERJAAN</v>
          </cell>
          <cell r="E76" t="str">
            <v>:</v>
          </cell>
          <cell r="F76" t="e">
            <v>#REF!</v>
          </cell>
        </row>
        <row r="77">
          <cell r="B77" t="str">
            <v>PRODUKSI HARIAN / JAM *)</v>
          </cell>
          <cell r="E77" t="str">
            <v>:</v>
          </cell>
          <cell r="F77" t="str">
            <v>Jam</v>
          </cell>
        </row>
        <row r="79">
          <cell r="B79" t="str">
            <v>No.</v>
          </cell>
          <cell r="C79" t="str">
            <v>Uraian</v>
          </cell>
          <cell r="G79" t="str">
            <v>Satuan</v>
          </cell>
          <cell r="H79" t="str">
            <v>Kuantitas</v>
          </cell>
          <cell r="I79" t="str">
            <v>Biaya Satuan                            (Rp.)</v>
          </cell>
          <cell r="J79" t="str">
            <v>Jumlah                           Rp./Satuan</v>
          </cell>
        </row>
        <row r="84">
          <cell r="B84" t="str">
            <v>A.</v>
          </cell>
          <cell r="D84" t="str">
            <v>Tenaga Kerja</v>
          </cell>
        </row>
        <row r="85">
          <cell r="B85" t="str">
            <v>1.</v>
          </cell>
          <cell r="D85" t="str">
            <v>Pekerja</v>
          </cell>
          <cell r="G85" t="str">
            <v>jam</v>
          </cell>
          <cell r="H85">
            <v>10.824742268041238</v>
          </cell>
          <cell r="I85">
            <v>6250</v>
          </cell>
          <cell r="K85">
            <v>67654.639175257733</v>
          </cell>
        </row>
        <row r="86">
          <cell r="B86" t="str">
            <v>2.</v>
          </cell>
          <cell r="D86" t="str">
            <v>Tukang</v>
          </cell>
          <cell r="G86" t="str">
            <v>jam</v>
          </cell>
          <cell r="H86">
            <v>2.1649484536082477</v>
          </cell>
          <cell r="I86">
            <v>7750</v>
          </cell>
          <cell r="K86">
            <v>16778.350515463921</v>
          </cell>
        </row>
        <row r="87">
          <cell r="B87" t="str">
            <v>3.</v>
          </cell>
          <cell r="D87" t="str">
            <v>Mandor</v>
          </cell>
          <cell r="G87" t="str">
            <v>jam</v>
          </cell>
          <cell r="H87">
            <v>0.72164948453608257</v>
          </cell>
          <cell r="I87">
            <v>7750</v>
          </cell>
          <cell r="K87">
            <v>5592.7835051546399</v>
          </cell>
        </row>
        <row r="91">
          <cell r="B91" t="str">
            <v>B.</v>
          </cell>
          <cell r="D91" t="str">
            <v>Bahan</v>
          </cell>
        </row>
        <row r="92">
          <cell r="B92" t="str">
            <v>1.</v>
          </cell>
          <cell r="D92" t="str">
            <v>Batu</v>
          </cell>
          <cell r="G92" t="str">
            <v>M3</v>
          </cell>
          <cell r="H92">
            <v>1.1000000000000001</v>
          </cell>
          <cell r="I92">
            <v>64400</v>
          </cell>
          <cell r="K92">
            <v>70840</v>
          </cell>
        </row>
        <row r="93">
          <cell r="B93" t="str">
            <v>2.</v>
          </cell>
          <cell r="D93" t="str">
            <v>Semen (PC)</v>
          </cell>
          <cell r="G93" t="str">
            <v>Kg</v>
          </cell>
          <cell r="H93">
            <v>161</v>
          </cell>
          <cell r="I93">
            <v>725</v>
          </cell>
          <cell r="K93">
            <v>116725</v>
          </cell>
        </row>
        <row r="94">
          <cell r="B94" t="str">
            <v>3.</v>
          </cell>
          <cell r="D94" t="str">
            <v>Pasir</v>
          </cell>
          <cell r="G94" t="str">
            <v>M3</v>
          </cell>
          <cell r="H94">
            <v>0.48287425149700602</v>
          </cell>
          <cell r="I94">
            <v>72600</v>
          </cell>
          <cell r="K94">
            <v>35056.67065868264</v>
          </cell>
        </row>
        <row r="99">
          <cell r="B99" t="str">
            <v>C.</v>
          </cell>
          <cell r="D99" t="str">
            <v>Peralatan</v>
          </cell>
        </row>
        <row r="100">
          <cell r="B100" t="str">
            <v>1.</v>
          </cell>
          <cell r="D100" t="str">
            <v>Alat Bantu</v>
          </cell>
          <cell r="G100" t="str">
            <v>Ls</v>
          </cell>
          <cell r="H100">
            <v>1</v>
          </cell>
          <cell r="I100">
            <v>1000</v>
          </cell>
          <cell r="K100">
            <v>1000</v>
          </cell>
        </row>
        <row r="109">
          <cell r="B109" t="str">
            <v>D.</v>
          </cell>
          <cell r="D109" t="str">
            <v>Jumlah  (A + B + C)</v>
          </cell>
          <cell r="K109">
            <v>313647.44385455892</v>
          </cell>
        </row>
        <row r="110">
          <cell r="B110" t="str">
            <v>E.</v>
          </cell>
          <cell r="D110" t="str">
            <v>Biaya Umum dan Keuntungan</v>
          </cell>
          <cell r="G110">
            <v>10</v>
          </cell>
          <cell r="H110" t="str">
            <v>%  x  D</v>
          </cell>
          <cell r="K110">
            <v>31364.744385455895</v>
          </cell>
        </row>
        <row r="111">
          <cell r="B111" t="str">
            <v>F.</v>
          </cell>
          <cell r="D111" t="str">
            <v>Harga Satuan  = ( D + E )</v>
          </cell>
          <cell r="K111">
            <v>345012.18824001483</v>
          </cell>
        </row>
        <row r="112">
          <cell r="B112" t="str">
            <v>Catatan :</v>
          </cell>
        </row>
        <row r="113">
          <cell r="B113" t="str">
            <v>1.</v>
          </cell>
          <cell r="C113" t="str">
            <v>Satuan dapat berdasarkan atas jam operasi untuk tenaga kerja dan peralatan, volume dan / atau ukuran berat untuk bahan-bahan.</v>
          </cell>
        </row>
        <row r="114">
          <cell r="B114" t="str">
            <v>2.</v>
          </cell>
          <cell r="C114" t="str">
            <v>Kuantitas satuan adalah kuantitas perkiraan dari setiap komponen untuk menyelesaikan satu satuan pekerjaan dari nomor mata pembayaran Harga Satuan yang disampaikan Peserta Lelang tidak dapat diubah, kecuali persyaratan Ayat 13.4 dari Instruksi Kepada Pese</v>
          </cell>
        </row>
        <row r="117">
          <cell r="B117" t="str">
            <v>3.</v>
          </cell>
          <cell r="C117" t="str">
            <v>Biaya satuan untuk peralatan sudah termasuk bahan bakar, bahan habis terpakai dan operator.</v>
          </cell>
        </row>
        <row r="118">
          <cell r="B118" t="str">
            <v>4.</v>
          </cell>
          <cell r="C118" t="str">
            <v>Biaya satuan sudah termasuk pengeluaran untuk seluruh pajak yang berkaitan (tetapi tidak termasuk PPN yang dibayarkan dari kontrak) dan biaya-biaya lainnya.</v>
          </cell>
        </row>
        <row r="120">
          <cell r="B120" t="str">
            <v>5.</v>
          </cell>
          <cell r="C120" t="str">
            <v>Harga satuan yang diajukan peserta lelang harus mencakup seluruh tambahan tenaga kerja, bahan, peralatan atau kerugian yang mungkin diperlukan untuk menyelesaikan pekerjaan sesuai dengan Spesifikasi dan Gambar.</v>
          </cell>
        </row>
        <row r="124">
          <cell r="J124" t="e">
            <v>#REF!</v>
          </cell>
        </row>
        <row r="126">
          <cell r="J126" t="e">
            <v>#REF!</v>
          </cell>
        </row>
        <row r="132">
          <cell r="J132" t="e">
            <v>#REF!</v>
          </cell>
        </row>
        <row r="133">
          <cell r="J133" t="e">
            <v>#REF!</v>
          </cell>
        </row>
        <row r="134">
          <cell r="B134" t="str">
            <v>LAMPIRAN 2 PENAWARAN</v>
          </cell>
        </row>
        <row r="135">
          <cell r="B135" t="str">
            <v>ANALISA HARGA SATUAN MATA PEMBAYARAN UTAMA</v>
          </cell>
        </row>
        <row r="137">
          <cell r="B137" t="str">
            <v>NAMA PESERTA LELANG</v>
          </cell>
          <cell r="E137" t="str">
            <v>:</v>
          </cell>
          <cell r="F137" t="e">
            <v>#REF!</v>
          </cell>
        </row>
        <row r="138">
          <cell r="B138" t="str">
            <v>NO. MATA PEMBAYARAN</v>
          </cell>
          <cell r="E138" t="str">
            <v>:</v>
          </cell>
          <cell r="F138" t="e">
            <v>#REF!</v>
          </cell>
        </row>
        <row r="139">
          <cell r="B139" t="str">
            <v>JENIS PEKERJAAN</v>
          </cell>
          <cell r="E139" t="str">
            <v>:</v>
          </cell>
          <cell r="F139" t="e">
            <v>#REF!</v>
          </cell>
        </row>
        <row r="140">
          <cell r="B140" t="str">
            <v>SATUAN PEKERJAAN</v>
          </cell>
          <cell r="E140" t="str">
            <v>:</v>
          </cell>
          <cell r="F140" t="e">
            <v>#REF!</v>
          </cell>
        </row>
        <row r="141">
          <cell r="B141" t="str">
            <v>PERKIRAAN KUANTITAS</v>
          </cell>
          <cell r="E141" t="str">
            <v>:</v>
          </cell>
          <cell r="F141" t="e">
            <v>#REF!</v>
          </cell>
        </row>
        <row r="142">
          <cell r="B142" t="str">
            <v>PEKERJAAN</v>
          </cell>
          <cell r="E142" t="str">
            <v>:</v>
          </cell>
          <cell r="F142" t="e">
            <v>#REF!</v>
          </cell>
        </row>
        <row r="143">
          <cell r="B143" t="str">
            <v>PRODUKSI HARIAN / JAM *)</v>
          </cell>
          <cell r="E143" t="str">
            <v>:</v>
          </cell>
          <cell r="F143" t="str">
            <v>Jam</v>
          </cell>
        </row>
        <row r="145">
          <cell r="B145" t="str">
            <v>No.</v>
          </cell>
          <cell r="C145" t="str">
            <v>Uraian</v>
          </cell>
          <cell r="G145" t="str">
            <v>Satuan</v>
          </cell>
          <cell r="H145" t="str">
            <v>Kuantitas</v>
          </cell>
          <cell r="I145" t="str">
            <v>Biaya Satuan                            (Rp.)</v>
          </cell>
          <cell r="J145" t="str">
            <v>Jumlah                           Rp./Satuan</v>
          </cell>
        </row>
        <row r="150">
          <cell r="B150" t="str">
            <v>A.</v>
          </cell>
          <cell r="D150" t="str">
            <v>Tenaga Kerja</v>
          </cell>
        </row>
        <row r="151">
          <cell r="B151" t="str">
            <v>1.</v>
          </cell>
          <cell r="D151" t="str">
            <v>Pekerja</v>
          </cell>
          <cell r="G151" t="str">
            <v>jam</v>
          </cell>
          <cell r="H151">
            <v>4.0160642570281126</v>
          </cell>
          <cell r="I151">
            <v>6250</v>
          </cell>
          <cell r="K151">
            <v>25100.401606425705</v>
          </cell>
        </row>
        <row r="152">
          <cell r="B152" t="str">
            <v>2.</v>
          </cell>
          <cell r="D152" t="str">
            <v>Tukang Batu</v>
          </cell>
          <cell r="G152" t="str">
            <v>jam</v>
          </cell>
          <cell r="H152">
            <v>1.2048192771084338</v>
          </cell>
          <cell r="I152">
            <v>7750</v>
          </cell>
          <cell r="K152">
            <v>9337.3493975903621</v>
          </cell>
        </row>
        <row r="153">
          <cell r="B153" t="str">
            <v>3.</v>
          </cell>
          <cell r="D153" t="str">
            <v>Mandor</v>
          </cell>
          <cell r="G153" t="str">
            <v>jam</v>
          </cell>
          <cell r="H153">
            <v>0.40160642570281124</v>
          </cell>
          <cell r="I153">
            <v>7750</v>
          </cell>
          <cell r="K153">
            <v>3112.4497991967874</v>
          </cell>
        </row>
        <row r="157">
          <cell r="B157" t="str">
            <v>B.</v>
          </cell>
          <cell r="D157" t="str">
            <v>Bahan</v>
          </cell>
        </row>
        <row r="158">
          <cell r="B158" t="str">
            <v>1.</v>
          </cell>
          <cell r="D158" t="str">
            <v>Batu</v>
          </cell>
          <cell r="G158" t="str">
            <v>M3</v>
          </cell>
          <cell r="H158">
            <v>1.1000000000000001</v>
          </cell>
          <cell r="I158">
            <v>64400</v>
          </cell>
          <cell r="K158">
            <v>70840</v>
          </cell>
        </row>
        <row r="159">
          <cell r="B159" t="str">
            <v>2.</v>
          </cell>
          <cell r="D159" t="str">
            <v>Semen</v>
          </cell>
          <cell r="G159" t="str">
            <v>Kg</v>
          </cell>
          <cell r="H159">
            <v>161</v>
          </cell>
          <cell r="I159">
            <v>725</v>
          </cell>
          <cell r="K159">
            <v>116725</v>
          </cell>
        </row>
        <row r="160">
          <cell r="B160" t="str">
            <v>3.</v>
          </cell>
          <cell r="D160" t="str">
            <v>Pasir</v>
          </cell>
          <cell r="G160" t="str">
            <v>M3</v>
          </cell>
          <cell r="H160">
            <v>0.48287425149700602</v>
          </cell>
          <cell r="I160">
            <v>72600</v>
          </cell>
          <cell r="K160">
            <v>35056.67065868264</v>
          </cell>
        </row>
        <row r="165">
          <cell r="B165" t="str">
            <v>C.</v>
          </cell>
          <cell r="D165" t="str">
            <v>Peralatan</v>
          </cell>
        </row>
        <row r="166">
          <cell r="B166" t="str">
            <v>1.</v>
          </cell>
          <cell r="D166" t="str">
            <v>Concrete Mixer</v>
          </cell>
          <cell r="G166" t="str">
            <v>jam</v>
          </cell>
          <cell r="H166">
            <v>0.40160642570281119</v>
          </cell>
          <cell r="I166">
            <v>37000</v>
          </cell>
          <cell r="K166">
            <v>14859.437751004014</v>
          </cell>
        </row>
        <row r="167">
          <cell r="B167" t="str">
            <v>3.</v>
          </cell>
          <cell r="D167" t="str">
            <v>Alat Bantu</v>
          </cell>
          <cell r="G167" t="str">
            <v>Ls</v>
          </cell>
          <cell r="H167">
            <v>1</v>
          </cell>
          <cell r="I167">
            <v>900</v>
          </cell>
          <cell r="K167">
            <v>900</v>
          </cell>
        </row>
        <row r="175">
          <cell r="B175" t="str">
            <v>D.</v>
          </cell>
          <cell r="D175" t="str">
            <v>Jumlah  (A + B + C)</v>
          </cell>
          <cell r="K175">
            <v>275931.30921289953</v>
          </cell>
        </row>
        <row r="176">
          <cell r="B176" t="str">
            <v>E.</v>
          </cell>
          <cell r="D176" t="str">
            <v>Biaya Umum dan Keuntungan</v>
          </cell>
          <cell r="G176">
            <v>10</v>
          </cell>
          <cell r="H176" t="str">
            <v>%  x  D</v>
          </cell>
          <cell r="K176">
            <v>27593.130921289954</v>
          </cell>
        </row>
        <row r="177">
          <cell r="B177" t="str">
            <v>F.</v>
          </cell>
          <cell r="D177" t="str">
            <v>Harga Satuan  = ( D + E )</v>
          </cell>
          <cell r="K177">
            <v>303524.4401341895</v>
          </cell>
        </row>
        <row r="178">
          <cell r="B178" t="str">
            <v>Catatan :</v>
          </cell>
        </row>
        <row r="179">
          <cell r="B179" t="str">
            <v>1.</v>
          </cell>
          <cell r="C179" t="str">
            <v>Satuan dapat berdasarkan atas jam operasi untuk tenaga kerja dan peralatan, volume dan / atau ukuran berat untuk bahan-bahan.</v>
          </cell>
        </row>
        <row r="180">
          <cell r="B180" t="str">
            <v>2.</v>
          </cell>
          <cell r="C180" t="str">
            <v>Kuantitas satuan adalah kuantitas perkiraan dari setiap komponen untuk menyelesaikan satu satuan pekerjaan dari nomor mata pembayaran Harga Satuan yang disampaikan Peserta Lelang tidak dapat diubah, kecuali persyaratan Ayat 13.4 dari Instruksi Kepada Pese</v>
          </cell>
        </row>
        <row r="183">
          <cell r="B183" t="str">
            <v>3.</v>
          </cell>
          <cell r="C183" t="str">
            <v>Biaya satuan untuk peralatan sudah termasuk bahan bakar, bahan habis terpakai dan operator.</v>
          </cell>
        </row>
        <row r="184">
          <cell r="B184" t="str">
            <v>4.</v>
          </cell>
          <cell r="C184" t="str">
            <v>Biaya satuan sudah termasuk pengeluaran untuk seluruh pajak yang berkaitan (tetapi tidak termasuk PPN yang dibayarkan dari kontrak) dan biaya-biaya lainnya.</v>
          </cell>
        </row>
        <row r="186">
          <cell r="B186" t="str">
            <v>5.</v>
          </cell>
          <cell r="C186" t="str">
            <v>Harga satuan yang diajukan peserta lelang harus mencakup seluruh tambahan tenaga kerja, bahan, peralatan atau kerugian yang mungkin diperlukan untuk menyelesaikan pekerjaan sesuai dengan Spesifikasi dan Gambar.</v>
          </cell>
        </row>
        <row r="190">
          <cell r="J190" t="e">
            <v>#REF!</v>
          </cell>
        </row>
        <row r="192">
          <cell r="J192" t="e">
            <v>#REF!</v>
          </cell>
        </row>
        <row r="198">
          <cell r="J198" t="e">
            <v>#REF!</v>
          </cell>
        </row>
        <row r="199">
          <cell r="J199" t="e">
            <v>#REF!</v>
          </cell>
        </row>
      </sheetData>
      <sheetData sheetId="11"/>
      <sheetData sheetId="12">
        <row r="2">
          <cell r="B2" t="str">
            <v>LAMPIRAN 2 PENAWARAN</v>
          </cell>
        </row>
        <row r="3">
          <cell r="J3" t="str">
            <v xml:space="preserve">Analisa EI-21 </v>
          </cell>
        </row>
        <row r="4">
          <cell r="B4" t="str">
            <v>FORMULIR STANDAR UNTUK</v>
          </cell>
        </row>
        <row r="5">
          <cell r="B5" t="str">
            <v>PEREKAMAN ANALISA MASING-MASING HARGA SATUAN</v>
          </cell>
        </row>
        <row r="6">
          <cell r="B6" t="str">
            <v/>
          </cell>
        </row>
        <row r="8">
          <cell r="B8" t="str">
            <v>PESERTA LELANG</v>
          </cell>
          <cell r="E8" t="str">
            <v>CV. SARIWONO</v>
          </cell>
        </row>
        <row r="9">
          <cell r="B9" t="str">
            <v>PROGRAM</v>
          </cell>
          <cell r="E9" t="str">
            <v>: REHABILITASI / PEMELIHARAAN  JALAN DAN JEMBATAN</v>
          </cell>
        </row>
        <row r="10">
          <cell r="B10" t="str">
            <v>No. PAKET KONTRAK</v>
          </cell>
          <cell r="E10" t="str">
            <v>:</v>
          </cell>
        </row>
        <row r="11">
          <cell r="B11" t="str">
            <v>NAMA PAKET</v>
          </cell>
          <cell r="E11" t="str">
            <v>: PEMELIHARAAN BERKALA JALAN MOTONGKAD - MOTONGKAD PANTAI</v>
          </cell>
        </row>
        <row r="12">
          <cell r="B12" t="str">
            <v>PROP / KAB / KODYA</v>
          </cell>
          <cell r="E12" t="str">
            <v>: KABUPATEN BOLAANG MONGONDOW</v>
          </cell>
        </row>
        <row r="13">
          <cell r="B13" t="str">
            <v>ITEM PEMBAYARAN NO.</v>
          </cell>
          <cell r="E13" t="str">
            <v>:  3.1 (1)</v>
          </cell>
          <cell r="H13" t="str">
            <v>PERKIRAAN VOL. PEK.</v>
          </cell>
          <cell r="J13" t="str">
            <v>:</v>
          </cell>
          <cell r="K13">
            <v>12.48</v>
          </cell>
        </row>
        <row r="14">
          <cell r="B14" t="str">
            <v>JENIS PEKERJAAN</v>
          </cell>
          <cell r="E14" t="str">
            <v>:  Galian Biasa</v>
          </cell>
          <cell r="H14" t="str">
            <v>TOTAL HARGA (Rp.)</v>
          </cell>
          <cell r="J14" t="str">
            <v>:</v>
          </cell>
          <cell r="K14">
            <v>735033.49733094592</v>
          </cell>
        </row>
        <row r="15">
          <cell r="B15" t="str">
            <v>SATUAN PEMBAYARAN</v>
          </cell>
          <cell r="E15" t="str">
            <v>:  M3</v>
          </cell>
          <cell r="H15" t="str">
            <v>% THD. BIAYA PROYEK</v>
          </cell>
          <cell r="J15" t="str">
            <v>:</v>
          </cell>
          <cell r="K15">
            <v>0.22272527595282046</v>
          </cell>
        </row>
        <row r="18">
          <cell r="G18" t="str">
            <v>PERKIRAAN</v>
          </cell>
          <cell r="H18" t="str">
            <v>HARGA</v>
          </cell>
          <cell r="I18" t="str">
            <v>JUMLAH</v>
          </cell>
        </row>
        <row r="19">
          <cell r="B19" t="str">
            <v>NO.</v>
          </cell>
          <cell r="D19" t="str">
            <v>KOMPONEN</v>
          </cell>
          <cell r="F19" t="str">
            <v>SATUAN</v>
          </cell>
          <cell r="G19" t="str">
            <v>KUANTITAS</v>
          </cell>
          <cell r="H19" t="str">
            <v>SATUAN</v>
          </cell>
          <cell r="I19" t="str">
            <v>HARGA</v>
          </cell>
        </row>
        <row r="20">
          <cell r="H20" t="str">
            <v>(Rp.)</v>
          </cell>
          <cell r="I20" t="str">
            <v>(Rp.)</v>
          </cell>
        </row>
        <row r="23">
          <cell r="B23" t="str">
            <v>A.</v>
          </cell>
          <cell r="D23" t="str">
            <v>TENAGA</v>
          </cell>
        </row>
        <row r="25">
          <cell r="B25" t="str">
            <v>1.</v>
          </cell>
          <cell r="D25" t="str">
            <v>Pekerja</v>
          </cell>
          <cell r="E25" t="str">
            <v>(L01)</v>
          </cell>
          <cell r="F25" t="str">
            <v>jam</v>
          </cell>
          <cell r="G25">
            <v>0.16385542168674697</v>
          </cell>
          <cell r="H25">
            <v>4571.4285714285716</v>
          </cell>
          <cell r="K25">
            <v>749.05335628227192</v>
          </cell>
        </row>
        <row r="26">
          <cell r="B26" t="str">
            <v>2.</v>
          </cell>
          <cell r="D26" t="str">
            <v>Mandor</v>
          </cell>
          <cell r="E26" t="str">
            <v>(L03)</v>
          </cell>
          <cell r="F26" t="str">
            <v>jam</v>
          </cell>
          <cell r="G26">
            <v>8.1927710843373483E-2</v>
          </cell>
          <cell r="H26">
            <v>7142.8571428571431</v>
          </cell>
          <cell r="K26">
            <v>585.19793459552488</v>
          </cell>
        </row>
        <row r="29">
          <cell r="H29" t="str">
            <v xml:space="preserve">JUMLAH HARGA TENAGA   </v>
          </cell>
          <cell r="K29">
            <v>1334.2512908777967</v>
          </cell>
        </row>
        <row r="31">
          <cell r="B31" t="str">
            <v>B.</v>
          </cell>
          <cell r="D31" t="str">
            <v>BAHAN</v>
          </cell>
        </row>
        <row r="40">
          <cell r="H40" t="str">
            <v xml:space="preserve">JUMLAH HARGA BAHAN   </v>
          </cell>
          <cell r="K40">
            <v>0</v>
          </cell>
        </row>
        <row r="42">
          <cell r="B42" t="str">
            <v>C.</v>
          </cell>
          <cell r="D42" t="str">
            <v>PERALATAN</v>
          </cell>
        </row>
        <row r="44">
          <cell r="B44" t="str">
            <v>1.</v>
          </cell>
          <cell r="D44" t="str">
            <v>Excavator</v>
          </cell>
          <cell r="E44" t="str">
            <v>(E10)</v>
          </cell>
          <cell r="F44" t="str">
            <v>jam</v>
          </cell>
          <cell r="G44">
            <v>8.1927710843373483E-2</v>
          </cell>
          <cell r="H44">
            <v>306550.18488744274</v>
          </cell>
          <cell r="K44">
            <v>25114.954906441089</v>
          </cell>
        </row>
        <row r="45">
          <cell r="B45" t="str">
            <v>2.</v>
          </cell>
          <cell r="D45" t="str">
            <v>Dump Truck</v>
          </cell>
          <cell r="E45" t="str">
            <v>(E08)</v>
          </cell>
          <cell r="F45" t="str">
            <v>jam</v>
          </cell>
          <cell r="G45">
            <v>0.16262640925146366</v>
          </cell>
          <cell r="H45">
            <v>166138.10629462017</v>
          </cell>
          <cell r="K45">
            <v>27018.443666532068</v>
          </cell>
        </row>
        <row r="46">
          <cell r="B46" t="str">
            <v>3.</v>
          </cell>
          <cell r="D46" t="str">
            <v>Alat Bantu</v>
          </cell>
          <cell r="F46" t="str">
            <v>Ls</v>
          </cell>
          <cell r="G46">
            <v>1</v>
          </cell>
          <cell r="H46">
            <v>75</v>
          </cell>
          <cell r="K46">
            <v>75</v>
          </cell>
        </row>
        <row r="51">
          <cell r="H51" t="str">
            <v xml:space="preserve">JUMLAH HARGA PERALATAN   </v>
          </cell>
          <cell r="K51">
            <v>52208.398572973158</v>
          </cell>
        </row>
        <row r="53">
          <cell r="B53" t="str">
            <v>D.</v>
          </cell>
          <cell r="D53" t="str">
            <v>JUMLAH HARGA TENAGA, BAHAN DAN PERALATAN  ( A + B + C )</v>
          </cell>
          <cell r="K53">
            <v>53542.649863850951</v>
          </cell>
        </row>
        <row r="54">
          <cell r="B54" t="str">
            <v>E.</v>
          </cell>
          <cell r="D54" t="str">
            <v>OVERHEAD &amp; PROFIT</v>
          </cell>
          <cell r="F54">
            <v>10</v>
          </cell>
          <cell r="G54" t="str">
            <v>%  x  D</v>
          </cell>
          <cell r="K54">
            <v>5354.2649863850957</v>
          </cell>
        </row>
        <row r="55">
          <cell r="B55" t="str">
            <v>F.</v>
          </cell>
          <cell r="D55" t="str">
            <v>HARGA SATUAN PEKERJAAN  ( D + E )</v>
          </cell>
          <cell r="K55">
            <v>58896.914850236048</v>
          </cell>
        </row>
        <row r="56">
          <cell r="B56" t="str">
            <v>Note: 1</v>
          </cell>
          <cell r="D56" t="str">
            <v>SATUAN dapat berdasarkan atas jam operasi untuk Tenaga Kerja dan Peralatan, volume dan/atau ukuran</v>
          </cell>
        </row>
        <row r="57">
          <cell r="D57" t="str">
            <v>berat untuk bahan-bahan.</v>
          </cell>
        </row>
        <row r="58">
          <cell r="B58">
            <v>2</v>
          </cell>
          <cell r="D58" t="str">
            <v>Kuantitas satuan adalah kuantitas setiap komponen untuk menyelesaikan satu satuan pekerjaan dari nomor</v>
          </cell>
        </row>
        <row r="59">
          <cell r="D59" t="str">
            <v>mata pembayaran.</v>
          </cell>
        </row>
        <row r="60">
          <cell r="B60">
            <v>3</v>
          </cell>
          <cell r="D60" t="str">
            <v>Biaya satuan untuk peralatan sudah termasuk bahan bakar, bahan habis dipakai dan operator.</v>
          </cell>
        </row>
        <row r="61">
          <cell r="B61">
            <v>4</v>
          </cell>
          <cell r="D61" t="str">
            <v>Biaya satuan sudah termasuk pengeluaran untuk seluruh pajak yang berkaitan (tetapi tidak termasuk PPN</v>
          </cell>
        </row>
        <row r="62">
          <cell r="D62" t="str">
            <v>yang dibayar dari kontrak) dan biaya-biaya lainnya.</v>
          </cell>
        </row>
        <row r="63">
          <cell r="H63" t="str">
            <v>Kotamobagu, 9  Juni   2008</v>
          </cell>
        </row>
        <row r="64">
          <cell r="H64" t="str">
            <v>Dibuat Oleh :</v>
          </cell>
        </row>
        <row r="65">
          <cell r="H65" t="str">
            <v>CV. SARIWONO</v>
          </cell>
        </row>
        <row r="71">
          <cell r="H71" t="str">
            <v>FADLI MUNAISECHE</v>
          </cell>
        </row>
        <row r="72">
          <cell r="H72" t="str">
            <v>PIM.TEK</v>
          </cell>
        </row>
        <row r="74">
          <cell r="B74" t="str">
            <v>LAMPIRAN 2 PENAWARAN</v>
          </cell>
        </row>
        <row r="75">
          <cell r="J75" t="str">
            <v>Analisa EI-321</v>
          </cell>
        </row>
        <row r="76">
          <cell r="B76" t="str">
            <v>FORMULIR STANDAR UNTUK</v>
          </cell>
        </row>
        <row r="77">
          <cell r="B77" t="str">
            <v>PEREKAMAN ANALISA MASING-MASING HARGA SATUAN</v>
          </cell>
        </row>
        <row r="78">
          <cell r="B78" t="str">
            <v/>
          </cell>
        </row>
        <row r="80">
          <cell r="B80" t="str">
            <v>PESERTA LELANG</v>
          </cell>
          <cell r="E80" t="str">
            <v>CV. SARIWONO</v>
          </cell>
        </row>
        <row r="81">
          <cell r="B81" t="str">
            <v>PROGRAM</v>
          </cell>
          <cell r="E81" t="str">
            <v>: REHABILITASI / PEMELIHARAAN  JALAN DAN JEMBATAN</v>
          </cell>
        </row>
        <row r="82">
          <cell r="B82" t="str">
            <v>No. PAKET KONTRAK</v>
          </cell>
          <cell r="E82" t="str">
            <v>:</v>
          </cell>
        </row>
        <row r="83">
          <cell r="B83" t="str">
            <v>NAMA PAKET</v>
          </cell>
          <cell r="E83" t="str">
            <v>: PEMELIHARAAN BERKALA JALAN MOTONGKAD - MOTONGKAD PANTAI</v>
          </cell>
        </row>
        <row r="84">
          <cell r="B84" t="str">
            <v>PROP / KAB / KODYA</v>
          </cell>
          <cell r="E84" t="str">
            <v>: KABUPATEN BOLAANG MONGONDOW</v>
          </cell>
        </row>
        <row r="85">
          <cell r="B85" t="str">
            <v>ITEM PEMBAYARAN NO.</v>
          </cell>
          <cell r="E85" t="str">
            <v>:  3.2 (1)</v>
          </cell>
          <cell r="H85" t="str">
            <v>PERKIRAAN VOL. PEK.</v>
          </cell>
          <cell r="J85" t="str">
            <v>:</v>
          </cell>
          <cell r="K85">
            <v>0</v>
          </cell>
        </row>
        <row r="86">
          <cell r="B86" t="str">
            <v>JENIS PEKERJAAN</v>
          </cell>
          <cell r="E86" t="str">
            <v>:  Timbunan Biasa</v>
          </cell>
          <cell r="H86" t="str">
            <v>TOTAL HARGA (Rp.)</v>
          </cell>
          <cell r="J86" t="str">
            <v>:</v>
          </cell>
          <cell r="K86">
            <v>0</v>
          </cell>
        </row>
        <row r="87">
          <cell r="B87" t="str">
            <v>SATUAN PEMBAYARAN</v>
          </cell>
          <cell r="E87" t="str">
            <v>:  M3</v>
          </cell>
          <cell r="H87" t="str">
            <v>% THD. BIAYA PROYEK</v>
          </cell>
          <cell r="J87" t="str">
            <v>:</v>
          </cell>
          <cell r="K87">
            <v>0</v>
          </cell>
        </row>
        <row r="90">
          <cell r="G90" t="str">
            <v>PERKIRAAN</v>
          </cell>
          <cell r="H90" t="str">
            <v>HARGA</v>
          </cell>
          <cell r="I90" t="str">
            <v>JUMLAH</v>
          </cell>
        </row>
        <row r="91">
          <cell r="B91" t="str">
            <v>NO.</v>
          </cell>
          <cell r="D91" t="str">
            <v>KOMPONEN</v>
          </cell>
          <cell r="F91" t="str">
            <v>SATUAN</v>
          </cell>
          <cell r="G91" t="str">
            <v>KUANTITAS</v>
          </cell>
          <cell r="H91" t="str">
            <v>SATUAN</v>
          </cell>
          <cell r="I91" t="str">
            <v>HARGA</v>
          </cell>
        </row>
        <row r="92">
          <cell r="H92" t="str">
            <v>(Rp.)</v>
          </cell>
          <cell r="I92" t="str">
            <v>(Rp.)</v>
          </cell>
        </row>
        <row r="95">
          <cell r="B95" t="str">
            <v>A.</v>
          </cell>
          <cell r="D95" t="str">
            <v>TENAGA</v>
          </cell>
        </row>
        <row r="97">
          <cell r="B97" t="str">
            <v>1.</v>
          </cell>
          <cell r="D97" t="str">
            <v>Pekerja</v>
          </cell>
          <cell r="E97" t="str">
            <v>(L01)</v>
          </cell>
          <cell r="F97" t="str">
            <v>Jam</v>
          </cell>
          <cell r="G97">
            <v>4.0904358173434477E-2</v>
          </cell>
          <cell r="H97">
            <v>4571.4285714285716</v>
          </cell>
          <cell r="K97">
            <v>186.99135164998617</v>
          </cell>
        </row>
        <row r="98">
          <cell r="B98" t="str">
            <v>2.</v>
          </cell>
          <cell r="D98" t="str">
            <v>Mandor</v>
          </cell>
          <cell r="E98" t="str">
            <v>(L02)</v>
          </cell>
          <cell r="F98" t="str">
            <v>Jam</v>
          </cell>
          <cell r="G98">
            <v>8.1808716346868961E-3</v>
          </cell>
          <cell r="H98">
            <v>7142.8571428571431</v>
          </cell>
          <cell r="K98">
            <v>58.434797390620687</v>
          </cell>
        </row>
        <row r="101">
          <cell r="F101" t="str">
            <v xml:space="preserve">JUMLAH HARGA TENAGA   </v>
          </cell>
          <cell r="K101">
            <v>245.42614904060684</v>
          </cell>
        </row>
        <row r="103">
          <cell r="B103" t="str">
            <v>B.</v>
          </cell>
          <cell r="D103" t="str">
            <v>BAHAN</v>
          </cell>
        </row>
        <row r="105">
          <cell r="B105" t="str">
            <v>1.</v>
          </cell>
          <cell r="D105" t="str">
            <v>Bahan timbunan (M08)</v>
          </cell>
          <cell r="F105" t="str">
            <v>M3</v>
          </cell>
          <cell r="G105">
            <v>1.1000000000000001</v>
          </cell>
          <cell r="H105">
            <v>50000</v>
          </cell>
          <cell r="K105">
            <v>55000.000000000007</v>
          </cell>
        </row>
        <row r="109">
          <cell r="F109" t="str">
            <v xml:space="preserve">JUMLAH HARGA BAHAN   </v>
          </cell>
          <cell r="K109">
            <v>55000.000000000007</v>
          </cell>
        </row>
        <row r="111">
          <cell r="B111" t="str">
            <v>C.</v>
          </cell>
          <cell r="D111" t="str">
            <v>PERALATAN</v>
          </cell>
        </row>
        <row r="112">
          <cell r="B112" t="str">
            <v>1.</v>
          </cell>
          <cell r="D112" t="str">
            <v>Whell  Loader</v>
          </cell>
          <cell r="E112" t="str">
            <v>(E15)</v>
          </cell>
          <cell r="F112" t="str">
            <v>Jam</v>
          </cell>
          <cell r="G112">
            <v>8.1808716346868961E-3</v>
          </cell>
          <cell r="H112">
            <v>223196.7553975436</v>
          </cell>
          <cell r="K112">
            <v>1825.9440051859137</v>
          </cell>
        </row>
        <row r="113">
          <cell r="B113" t="str">
            <v>2.</v>
          </cell>
          <cell r="D113" t="str">
            <v>Dump Truck</v>
          </cell>
          <cell r="E113" t="str">
            <v>(E08)</v>
          </cell>
          <cell r="F113" t="str">
            <v>Jam</v>
          </cell>
          <cell r="G113">
            <v>7.0209409064830766E-2</v>
          </cell>
          <cell r="H113">
            <v>166138.10629462017</v>
          </cell>
          <cell r="K113">
            <v>11664.458266095322</v>
          </cell>
        </row>
        <row r="114">
          <cell r="B114" t="str">
            <v>3.</v>
          </cell>
          <cell r="D114" t="str">
            <v>Motor Grader</v>
          </cell>
          <cell r="E114" t="str">
            <v>(E13)</v>
          </cell>
          <cell r="F114" t="str">
            <v>Jam</v>
          </cell>
          <cell r="G114">
            <v>3.067826863007586E-3</v>
          </cell>
          <cell r="H114">
            <v>234796.83700337185</v>
          </cell>
          <cell r="K114">
            <v>720.31604390815778</v>
          </cell>
        </row>
        <row r="115">
          <cell r="B115" t="str">
            <v>3.</v>
          </cell>
          <cell r="D115" t="str">
            <v>Vibro Roller</v>
          </cell>
          <cell r="E115" t="str">
            <v>(E19)</v>
          </cell>
          <cell r="F115" t="str">
            <v>Jam</v>
          </cell>
          <cell r="G115">
            <v>4.0160642570281121E-3</v>
          </cell>
          <cell r="H115">
            <v>182111.18051066576</v>
          </cell>
          <cell r="K115">
            <v>731.37020285407925</v>
          </cell>
        </row>
        <row r="116">
          <cell r="B116" t="str">
            <v>4.</v>
          </cell>
          <cell r="D116" t="str">
            <v>Water Tanker</v>
          </cell>
          <cell r="E116" t="str">
            <v>(E23)</v>
          </cell>
          <cell r="F116" t="str">
            <v>Jam</v>
          </cell>
          <cell r="G116">
            <v>7.0281124497991983E-3</v>
          </cell>
          <cell r="H116">
            <v>114746.45168674531</v>
          </cell>
          <cell r="K116">
            <v>806.45096566989685</v>
          </cell>
        </row>
        <row r="117">
          <cell r="B117" t="str">
            <v>5.</v>
          </cell>
          <cell r="D117" t="str">
            <v>Alat  Bantu</v>
          </cell>
          <cell r="F117" t="str">
            <v>Ls</v>
          </cell>
          <cell r="G117">
            <v>1</v>
          </cell>
          <cell r="H117">
            <v>25</v>
          </cell>
          <cell r="K117">
            <v>25</v>
          </cell>
        </row>
        <row r="119">
          <cell r="F119" t="str">
            <v xml:space="preserve">JUMLAH HARGA PERALATAN   </v>
          </cell>
          <cell r="K119">
            <v>15773.539483713372</v>
          </cell>
        </row>
        <row r="121">
          <cell r="B121" t="str">
            <v>D.</v>
          </cell>
          <cell r="D121" t="str">
            <v>JUMLAH HARGA TENAGA, BAHAN DAN PERALATAN  ( A + B + C )</v>
          </cell>
          <cell r="K121">
            <v>71018.965632753985</v>
          </cell>
        </row>
        <row r="122">
          <cell r="B122" t="str">
            <v>E.</v>
          </cell>
          <cell r="D122" t="str">
            <v>OVERHEAD &amp; PROFIT</v>
          </cell>
          <cell r="F122">
            <v>10</v>
          </cell>
          <cell r="G122" t="str">
            <v>%  x  D</v>
          </cell>
          <cell r="K122">
            <v>7101.8965632753989</v>
          </cell>
        </row>
        <row r="123">
          <cell r="B123" t="str">
            <v>F.</v>
          </cell>
          <cell r="D123" t="str">
            <v>HARGA SATUAN PEKERJAAN  ( D + E )</v>
          </cell>
          <cell r="K123">
            <v>78120.862196029382</v>
          </cell>
        </row>
        <row r="124">
          <cell r="B124" t="str">
            <v>Note: 1</v>
          </cell>
          <cell r="D124" t="str">
            <v>SATUAN dapat berdasarkan atas jam operasi untuk Tenaga Kerja dan Peralatan, volume dan/atau ukuran</v>
          </cell>
        </row>
        <row r="125">
          <cell r="D125" t="str">
            <v>berat untuk bahan-bahan.</v>
          </cell>
        </row>
        <row r="126">
          <cell r="B126">
            <v>2</v>
          </cell>
          <cell r="D126" t="str">
            <v>Kuantitas satuan adalah kuantitas setiap komponen untuk menyelesaikan satu satuan pekerjaan dari nomor</v>
          </cell>
        </row>
        <row r="127">
          <cell r="D127" t="str">
            <v>mata pembayaran.</v>
          </cell>
        </row>
        <row r="128">
          <cell r="B128">
            <v>3</v>
          </cell>
          <cell r="D128" t="str">
            <v>Biaya satuan untuk peralatan sudah termasuk bahan bakar, bahan habis dipakai dan operator.</v>
          </cell>
        </row>
        <row r="129">
          <cell r="B129">
            <v>4</v>
          </cell>
          <cell r="D129" t="str">
            <v>Biaya satuan sudah termasuk pengeluaran untuk seluruh pajak yang berkaitan (tetapi tidak termasuk PPN</v>
          </cell>
        </row>
        <row r="130">
          <cell r="D130" t="str">
            <v>yang dibayar dari kontrak) dan biaya-biaya lainnya.</v>
          </cell>
        </row>
        <row r="132">
          <cell r="H132" t="str">
            <v>Kotamobagu, 9  Juni   2008</v>
          </cell>
        </row>
        <row r="133">
          <cell r="H133" t="str">
            <v>Dibuat Oleh :</v>
          </cell>
        </row>
        <row r="134">
          <cell r="H134" t="str">
            <v>CV. SARIWONO</v>
          </cell>
        </row>
        <row r="139">
          <cell r="H139" t="str">
            <v>FADLI MUNAISECHE</v>
          </cell>
        </row>
        <row r="140">
          <cell r="H140" t="str">
            <v>PIM.TEK</v>
          </cell>
        </row>
        <row r="144">
          <cell r="B144" t="str">
            <v>LAMPIRAN 2 PENAWARAN</v>
          </cell>
        </row>
        <row r="145">
          <cell r="J145" t="str">
            <v>Analisa EI-322</v>
          </cell>
        </row>
        <row r="147">
          <cell r="B147" t="str">
            <v>FORMULIR STANDAR UNTUK</v>
          </cell>
        </row>
        <row r="148">
          <cell r="B148" t="str">
            <v>PEREKAMAN ANALISA MASING-MASING HARGA SATUAN</v>
          </cell>
        </row>
        <row r="149">
          <cell r="B149" t="str">
            <v/>
          </cell>
        </row>
        <row r="151">
          <cell r="B151" t="str">
            <v>PESERTA LELANG</v>
          </cell>
          <cell r="E151" t="str">
            <v>CV. SARIWONO</v>
          </cell>
        </row>
        <row r="152">
          <cell r="B152" t="str">
            <v>PROGRAM</v>
          </cell>
          <cell r="E152" t="str">
            <v>: REHABILITASI / PEMELIHARAAN  JALAN DAN JEMBATAN</v>
          </cell>
        </row>
        <row r="153">
          <cell r="B153" t="str">
            <v>No. PAKET KONTRAK</v>
          </cell>
          <cell r="E153" t="str">
            <v>:</v>
          </cell>
        </row>
        <row r="154">
          <cell r="B154" t="str">
            <v>NAMA PAKET</v>
          </cell>
          <cell r="E154" t="str">
            <v>: PEMELIHARAAN BERKALA JALAN MOTONGKAD - MOTONGKAD PANTAI</v>
          </cell>
        </row>
        <row r="155">
          <cell r="B155" t="str">
            <v>PROP / KAB / KODYA</v>
          </cell>
          <cell r="E155" t="str">
            <v>: KABUPATEN BOLAANG MONGONDOW</v>
          </cell>
        </row>
        <row r="156">
          <cell r="B156" t="str">
            <v>ITEM PEMBAYARAN NO.</v>
          </cell>
          <cell r="E156" t="str">
            <v>:  3.2 (2)</v>
          </cell>
          <cell r="H156" t="str">
            <v>PERKIRAAN VOL. PEK.</v>
          </cell>
          <cell r="J156" t="str">
            <v>:</v>
          </cell>
          <cell r="K156">
            <v>1.8</v>
          </cell>
        </row>
        <row r="157">
          <cell r="B157" t="str">
            <v>JENIS PEKERJAAN</v>
          </cell>
          <cell r="E157" t="str">
            <v>:  Timbunan Pilihan</v>
          </cell>
          <cell r="H157" t="str">
            <v>TOTAL HARGA (Rp.)</v>
          </cell>
          <cell r="J157" t="str">
            <v>:</v>
          </cell>
          <cell r="K157">
            <v>172317.48172316133</v>
          </cell>
        </row>
        <row r="158">
          <cell r="B158" t="str">
            <v>SATUAN PEMBAYARAN</v>
          </cell>
          <cell r="E158" t="str">
            <v>:  M3</v>
          </cell>
          <cell r="H158" t="str">
            <v>% THD. BIAYA PROYEK</v>
          </cell>
          <cell r="J158" t="str">
            <v>:</v>
          </cell>
          <cell r="K158">
            <v>5.2214570910917288E-2</v>
          </cell>
        </row>
        <row r="161">
          <cell r="G161" t="str">
            <v>PERKIRAAN</v>
          </cell>
          <cell r="H161" t="str">
            <v>HARGA</v>
          </cell>
          <cell r="I161" t="str">
            <v>JUMLAH</v>
          </cell>
        </row>
        <row r="162">
          <cell r="B162" t="str">
            <v>NO.</v>
          </cell>
          <cell r="D162" t="str">
            <v>KOMPONEN</v>
          </cell>
          <cell r="F162" t="str">
            <v>SATUAN</v>
          </cell>
          <cell r="G162" t="str">
            <v>KUANTITAS</v>
          </cell>
          <cell r="H162" t="str">
            <v>SATUAN</v>
          </cell>
          <cell r="I162" t="str">
            <v>HARGA</v>
          </cell>
        </row>
        <row r="163">
          <cell r="H163" t="str">
            <v>(Rp.)</v>
          </cell>
          <cell r="I163" t="str">
            <v>(Rp.)</v>
          </cell>
        </row>
        <row r="166">
          <cell r="B166" t="str">
            <v>A.</v>
          </cell>
          <cell r="D166" t="str">
            <v>TENAGA</v>
          </cell>
        </row>
        <row r="168">
          <cell r="B168" t="str">
            <v>1.</v>
          </cell>
          <cell r="D168" t="str">
            <v>Pekerja</v>
          </cell>
          <cell r="E168" t="str">
            <v>(L01)</v>
          </cell>
          <cell r="F168" t="str">
            <v>Jam</v>
          </cell>
          <cell r="G168">
            <v>5.7831325301204821E-2</v>
          </cell>
          <cell r="H168">
            <v>4571.4285714285716</v>
          </cell>
          <cell r="K168">
            <v>264.37177280550776</v>
          </cell>
        </row>
        <row r="169">
          <cell r="B169" t="str">
            <v>2.</v>
          </cell>
          <cell r="D169" t="str">
            <v>Mandor</v>
          </cell>
          <cell r="E169" t="str">
            <v>(L03)</v>
          </cell>
          <cell r="F169" t="str">
            <v>Jam</v>
          </cell>
          <cell r="G169">
            <v>9.6385542168674707E-3</v>
          </cell>
          <cell r="H169">
            <v>7142.8571428571431</v>
          </cell>
          <cell r="K169">
            <v>68.846815834767654</v>
          </cell>
        </row>
        <row r="172">
          <cell r="F172" t="str">
            <v xml:space="preserve">JUMLAH HARGA TENAGA   </v>
          </cell>
          <cell r="K172">
            <v>333.21858864027541</v>
          </cell>
        </row>
        <row r="174">
          <cell r="B174" t="str">
            <v>B.</v>
          </cell>
          <cell r="D174" t="str">
            <v>BAHAN</v>
          </cell>
        </row>
        <row r="176">
          <cell r="B176" t="str">
            <v>1.</v>
          </cell>
          <cell r="D176" t="str">
            <v>Bahan pilihan   (M09)</v>
          </cell>
          <cell r="F176" t="str">
            <v>M3</v>
          </cell>
          <cell r="G176">
            <v>1.2</v>
          </cell>
          <cell r="H176">
            <v>55000</v>
          </cell>
          <cell r="K176">
            <v>66000</v>
          </cell>
        </row>
        <row r="179">
          <cell r="F179" t="str">
            <v xml:space="preserve">JUMLAH HARGA BAHAN   </v>
          </cell>
          <cell r="K179">
            <v>66000</v>
          </cell>
        </row>
        <row r="181">
          <cell r="B181" t="str">
            <v>C.</v>
          </cell>
          <cell r="D181" t="str">
            <v>PERALATAN</v>
          </cell>
        </row>
        <row r="182">
          <cell r="B182" t="str">
            <v>1.</v>
          </cell>
          <cell r="D182" t="str">
            <v>Wheel  Loader</v>
          </cell>
          <cell r="E182" t="str">
            <v>(E15)</v>
          </cell>
          <cell r="F182" t="str">
            <v>Jam</v>
          </cell>
          <cell r="G182">
            <v>9.6385542168674707E-3</v>
          </cell>
          <cell r="H182">
            <v>223196.7553975436</v>
          </cell>
          <cell r="K182">
            <v>2151.2940279281311</v>
          </cell>
        </row>
        <row r="183">
          <cell r="B183" t="str">
            <v>2.</v>
          </cell>
          <cell r="D183" t="str">
            <v>Dump Truck</v>
          </cell>
          <cell r="E183" t="str">
            <v>(E08)</v>
          </cell>
          <cell r="F183" t="str">
            <v>Jam</v>
          </cell>
          <cell r="G183">
            <v>7.6592082616179016E-2</v>
          </cell>
          <cell r="H183">
            <v>166138.10629462017</v>
          </cell>
          <cell r="K183">
            <v>12724.863563013079</v>
          </cell>
        </row>
        <row r="184">
          <cell r="B184" t="str">
            <v>3.</v>
          </cell>
          <cell r="D184" t="str">
            <v>Motor Grader</v>
          </cell>
          <cell r="E184" t="str">
            <v>(E13)</v>
          </cell>
          <cell r="F184" t="str">
            <v>Jam</v>
          </cell>
          <cell r="G184">
            <v>8.7851405622489977E-3</v>
          </cell>
          <cell r="H184">
            <v>234796.83700337185</v>
          </cell>
          <cell r="K184">
            <v>2062.7232166460885</v>
          </cell>
        </row>
        <row r="185">
          <cell r="B185" t="str">
            <v>3.</v>
          </cell>
          <cell r="D185" t="str">
            <v>Vibro Roller</v>
          </cell>
          <cell r="E185" t="str">
            <v>(E19)</v>
          </cell>
          <cell r="F185" t="str">
            <v>Jam</v>
          </cell>
          <cell r="G185">
            <v>1.6064257028112448E-2</v>
          </cell>
          <cell r="H185">
            <v>182111.18051066576</v>
          </cell>
          <cell r="K185">
            <v>2925.480811416317</v>
          </cell>
        </row>
        <row r="186">
          <cell r="B186" t="str">
            <v>4.</v>
          </cell>
          <cell r="D186" t="str">
            <v>Water Tanker</v>
          </cell>
          <cell r="E186" t="str">
            <v>(E23)</v>
          </cell>
          <cell r="F186" t="str">
            <v>Jam</v>
          </cell>
          <cell r="G186">
            <v>7.0281124497991983E-3</v>
          </cell>
          <cell r="H186">
            <v>114746.45168674531</v>
          </cell>
          <cell r="K186">
            <v>806.45096566989685</v>
          </cell>
        </row>
        <row r="187">
          <cell r="B187" t="str">
            <v>5.</v>
          </cell>
          <cell r="D187" t="str">
            <v>Alat  Bantu</v>
          </cell>
          <cell r="F187" t="str">
            <v>Ls</v>
          </cell>
          <cell r="G187">
            <v>1</v>
          </cell>
          <cell r="H187">
            <v>25</v>
          </cell>
          <cell r="K187">
            <v>25</v>
          </cell>
        </row>
        <row r="189">
          <cell r="F189" t="str">
            <v xml:space="preserve">JUMLAH HARGA PERALATAN   </v>
          </cell>
          <cell r="K189">
            <v>20695.812584673513</v>
          </cell>
        </row>
        <row r="191">
          <cell r="B191" t="str">
            <v>D.</v>
          </cell>
          <cell r="D191" t="str">
            <v>JUMLAH HARGA TENAGA, BAHAN DAN PERALATAN  ( A + B + C )</v>
          </cell>
          <cell r="K191">
            <v>87029.031173313793</v>
          </cell>
        </row>
        <row r="192">
          <cell r="B192" t="str">
            <v>E.</v>
          </cell>
          <cell r="D192" t="str">
            <v>OVERHEAD &amp; PROFIT</v>
          </cell>
          <cell r="F192">
            <v>10</v>
          </cell>
          <cell r="G192" t="str">
            <v>%  x  D</v>
          </cell>
          <cell r="K192">
            <v>8702.9031173313797</v>
          </cell>
        </row>
        <row r="193">
          <cell r="B193" t="str">
            <v>F.</v>
          </cell>
          <cell r="D193" t="str">
            <v>HARGA SATUAN PEKERJAAN  ( D + E )</v>
          </cell>
          <cell r="K193">
            <v>95731.934290645178</v>
          </cell>
        </row>
        <row r="194">
          <cell r="B194" t="str">
            <v>Note: 1</v>
          </cell>
          <cell r="D194" t="str">
            <v>SATUAN dapat berdasarkan atas jam operasi untuk Tenaga Kerja dan Peralatan, volume dan/atau ukuran</v>
          </cell>
        </row>
        <row r="195">
          <cell r="D195" t="str">
            <v>berat untuk bahan-bahan.</v>
          </cell>
        </row>
        <row r="196">
          <cell r="B196">
            <v>2</v>
          </cell>
          <cell r="D196" t="str">
            <v>Kuantitas satuan adalah kuantitas setiap komponen untuk menyelesaikan satu satuan pekerjaan dari nomor</v>
          </cell>
        </row>
        <row r="197">
          <cell r="D197" t="str">
            <v>mata pembayaran.</v>
          </cell>
        </row>
        <row r="198">
          <cell r="B198">
            <v>3</v>
          </cell>
          <cell r="D198" t="str">
            <v>Biaya satuan untuk peralatan sudah termasuk bahan bakar, bahan habis dipakai dan operator.</v>
          </cell>
        </row>
        <row r="199">
          <cell r="B199">
            <v>4</v>
          </cell>
          <cell r="D199" t="str">
            <v>Biaya satuan sudah termasuk pengeluaran untuk seluruh pajak yang berkaitan (tetapi tidak termasuk PPN</v>
          </cell>
        </row>
        <row r="200">
          <cell r="D200" t="str">
            <v>yang dibayar dari kontrak) dan biaya-biaya lainnya.</v>
          </cell>
        </row>
        <row r="202">
          <cell r="H202" t="str">
            <v>Kotamobagu, 9  Juni   2008</v>
          </cell>
        </row>
        <row r="203">
          <cell r="H203" t="str">
            <v>Dibuat Oleh :</v>
          </cell>
        </row>
        <row r="204">
          <cell r="H204" t="str">
            <v>CV. SARIWONO</v>
          </cell>
        </row>
        <row r="210">
          <cell r="H210" t="str">
            <v>FADLI MUNAISECHE</v>
          </cell>
        </row>
        <row r="211">
          <cell r="H211" t="str">
            <v>PIM.TEK</v>
          </cell>
        </row>
        <row r="215">
          <cell r="B215" t="str">
            <v>LAMPIRAN 2 PENAWARAN</v>
          </cell>
        </row>
        <row r="216">
          <cell r="J216" t="str">
            <v>Analisa EI-33</v>
          </cell>
        </row>
        <row r="218">
          <cell r="B218" t="str">
            <v>FORMULIR STANDAR UNTUK</v>
          </cell>
        </row>
        <row r="219">
          <cell r="B219" t="str">
            <v>PEREKAMAN ANALISA MASING-MASING HARGA SATUAN</v>
          </cell>
        </row>
        <row r="220">
          <cell r="B220" t="str">
            <v/>
          </cell>
        </row>
        <row r="222">
          <cell r="B222" t="str">
            <v>PESERTA LELANG</v>
          </cell>
          <cell r="E222" t="str">
            <v>CV. SARIWONO</v>
          </cell>
        </row>
        <row r="223">
          <cell r="B223" t="str">
            <v>PROGRAM</v>
          </cell>
          <cell r="E223" t="str">
            <v>: REHABILITASI / PEMELIHARAAN  JALAN DAN JEMBATAN</v>
          </cell>
        </row>
        <row r="224">
          <cell r="B224" t="str">
            <v>No. PAKET KONTRAK</v>
          </cell>
          <cell r="E224" t="str">
            <v>:</v>
          </cell>
        </row>
        <row r="225">
          <cell r="B225" t="str">
            <v>NAMA PAKET</v>
          </cell>
          <cell r="E225" t="str">
            <v>: PEMELIHARAAN BERKALA JALAN MOTONGKAD - MOTONGKAD PANTAI</v>
          </cell>
        </row>
        <row r="226">
          <cell r="B226" t="str">
            <v>PROP / KAB / KODYA</v>
          </cell>
          <cell r="E226" t="str">
            <v>: KABUPATEN BOLAANG MONGONDOW</v>
          </cell>
        </row>
        <row r="227">
          <cell r="B227" t="str">
            <v>ITEM PEMBAYARAN NO.</v>
          </cell>
          <cell r="E227" t="str">
            <v>:  3.3</v>
          </cell>
          <cell r="H227" t="str">
            <v>PERKIRAAN VOL. PEK.</v>
          </cell>
          <cell r="J227" t="str">
            <v>:</v>
          </cell>
          <cell r="K227">
            <v>1800</v>
          </cell>
        </row>
        <row r="228">
          <cell r="B228" t="str">
            <v>JENIS PEKERJAAN</v>
          </cell>
          <cell r="E228" t="str">
            <v>:  Penyiapan Badan Jalan</v>
          </cell>
          <cell r="H228" t="str">
            <v>TOTAL HARGA (Rp.)</v>
          </cell>
          <cell r="J228" t="str">
            <v>:</v>
          </cell>
          <cell r="K228">
            <v>3749035.8849273236</v>
          </cell>
        </row>
        <row r="229">
          <cell r="B229" t="str">
            <v>SATUAN PEMBAYARAN</v>
          </cell>
          <cell r="E229" t="str">
            <v>:  M2</v>
          </cell>
          <cell r="H229" t="str">
            <v>% THD. BIAYA PROYEK</v>
          </cell>
          <cell r="J229" t="str">
            <v>:</v>
          </cell>
          <cell r="K229">
            <v>1.1360095220959801</v>
          </cell>
        </row>
        <row r="232">
          <cell r="G232" t="str">
            <v>PERKIRAAN</v>
          </cell>
          <cell r="H232" t="str">
            <v>HARGA</v>
          </cell>
          <cell r="I232" t="str">
            <v>JUMLAH</v>
          </cell>
        </row>
        <row r="233">
          <cell r="B233" t="str">
            <v>NO.</v>
          </cell>
          <cell r="D233" t="str">
            <v>KOMPONEN</v>
          </cell>
          <cell r="F233" t="str">
            <v>SATUAN</v>
          </cell>
          <cell r="G233" t="str">
            <v>KUANTITAS</v>
          </cell>
          <cell r="H233" t="str">
            <v>SATUAN</v>
          </cell>
          <cell r="I233" t="str">
            <v>HARGA</v>
          </cell>
        </row>
        <row r="234">
          <cell r="H234" t="str">
            <v>(Rp.)</v>
          </cell>
          <cell r="I234" t="str">
            <v>(Rp.)</v>
          </cell>
        </row>
        <row r="237">
          <cell r="B237" t="str">
            <v>A.</v>
          </cell>
          <cell r="D237" t="str">
            <v>TENAGA</v>
          </cell>
        </row>
        <row r="239">
          <cell r="B239" t="str">
            <v>1.</v>
          </cell>
          <cell r="D239" t="str">
            <v>Pekerja</v>
          </cell>
          <cell r="E239" t="str">
            <v>(L01)</v>
          </cell>
          <cell r="F239" t="str">
            <v>jam</v>
          </cell>
          <cell r="G239">
            <v>6.4257028112449802E-3</v>
          </cell>
          <cell r="H239">
            <v>4571.4285714285716</v>
          </cell>
          <cell r="K239">
            <v>29.374641422834195</v>
          </cell>
        </row>
        <row r="240">
          <cell r="B240" t="str">
            <v>2.</v>
          </cell>
          <cell r="D240" t="str">
            <v>Mandor</v>
          </cell>
          <cell r="E240" t="str">
            <v>(L02)</v>
          </cell>
          <cell r="F240" t="str">
            <v>jam</v>
          </cell>
          <cell r="G240">
            <v>1.606425702811245E-3</v>
          </cell>
          <cell r="H240">
            <v>7142.8571428571431</v>
          </cell>
          <cell r="K240">
            <v>11.474469305794608</v>
          </cell>
        </row>
        <row r="243">
          <cell r="F243" t="str">
            <v xml:space="preserve">JUMLAH HARGA TENAGA   </v>
          </cell>
          <cell r="K243">
            <v>40.849110728628801</v>
          </cell>
        </row>
        <row r="245">
          <cell r="B245" t="str">
            <v>B.</v>
          </cell>
          <cell r="D245" t="str">
            <v>BAHAN</v>
          </cell>
        </row>
        <row r="248">
          <cell r="D248" t="str">
            <v xml:space="preserve">JUMLAH HARGA BAHAN   </v>
          </cell>
          <cell r="K248">
            <v>0</v>
          </cell>
        </row>
        <row r="250">
          <cell r="B250" t="str">
            <v>C.</v>
          </cell>
          <cell r="D250" t="str">
            <v>PERALATAN</v>
          </cell>
        </row>
        <row r="251">
          <cell r="B251" t="str">
            <v>1.</v>
          </cell>
          <cell r="D251" t="str">
            <v>Motor Grader</v>
          </cell>
          <cell r="E251" t="str">
            <v>(E13)</v>
          </cell>
          <cell r="F251" t="str">
            <v>jam</v>
          </cell>
          <cell r="G251">
            <v>8.5341365461847393E-4</v>
          </cell>
          <cell r="H251">
            <v>234796.83700337185</v>
          </cell>
          <cell r="K251">
            <v>200.37882675990571</v>
          </cell>
        </row>
        <row r="252">
          <cell r="B252" t="str">
            <v>2.</v>
          </cell>
          <cell r="D252" t="str">
            <v>Vibro Roller</v>
          </cell>
          <cell r="E252" t="str">
            <v>(E19)</v>
          </cell>
          <cell r="F252" t="str">
            <v>jam</v>
          </cell>
          <cell r="G252">
            <v>1.606425702811245E-3</v>
          </cell>
          <cell r="H252">
            <v>182111.18051066576</v>
          </cell>
          <cell r="K252">
            <v>292.54808114163177</v>
          </cell>
        </row>
        <row r="253">
          <cell r="B253" t="str">
            <v>3.</v>
          </cell>
          <cell r="D253" t="str">
            <v>Water Tanker</v>
          </cell>
          <cell r="E253" t="str">
            <v>(E23)</v>
          </cell>
          <cell r="F253" t="str">
            <v>jam</v>
          </cell>
          <cell r="G253">
            <v>1.0542168674698796E-2</v>
          </cell>
          <cell r="H253">
            <v>114746.45168674531</v>
          </cell>
          <cell r="K253">
            <v>1209.6764485048452</v>
          </cell>
        </row>
        <row r="254">
          <cell r="B254" t="str">
            <v>4.</v>
          </cell>
          <cell r="D254" t="str">
            <v>Alat  Bantu</v>
          </cell>
          <cell r="F254" t="str">
            <v>Ls</v>
          </cell>
          <cell r="G254">
            <v>1</v>
          </cell>
          <cell r="H254">
            <v>150</v>
          </cell>
          <cell r="K254">
            <v>150</v>
          </cell>
        </row>
        <row r="257">
          <cell r="C257" t="str">
            <v xml:space="preserve">JUMLAH HARGA PERALATAN   </v>
          </cell>
          <cell r="K257">
            <v>1852.6033564063828</v>
          </cell>
        </row>
        <row r="259">
          <cell r="B259" t="str">
            <v>D.</v>
          </cell>
          <cell r="D259" t="str">
            <v>JUMLAH HARGA TENAGA, BAHAN DAN PERALATAN  ( A + B + C )</v>
          </cell>
          <cell r="K259">
            <v>1893.4524671350116</v>
          </cell>
        </row>
        <row r="260">
          <cell r="B260" t="str">
            <v>E.</v>
          </cell>
          <cell r="D260" t="str">
            <v>OVERHEAD &amp; PROFIT</v>
          </cell>
          <cell r="F260">
            <v>10</v>
          </cell>
          <cell r="G260" t="str">
            <v>%  x  D</v>
          </cell>
          <cell r="K260">
            <v>189.34524671350118</v>
          </cell>
        </row>
        <row r="261">
          <cell r="B261" t="str">
            <v>F.</v>
          </cell>
          <cell r="D261" t="str">
            <v>HARGA SATUAN PEKERJAAN  ( D + E )</v>
          </cell>
          <cell r="K261">
            <v>2082.797713848513</v>
          </cell>
        </row>
        <row r="262">
          <cell r="B262" t="str">
            <v>Note: 1</v>
          </cell>
          <cell r="D262" t="str">
            <v>SATUAN dapat berdasarkan atas jam operasi untuk Tenaga Kerja dan Peralatan, volume dan/atau ukuran</v>
          </cell>
        </row>
        <row r="263">
          <cell r="D263" t="str">
            <v>berat untuk bahan-bahan.</v>
          </cell>
        </row>
        <row r="264">
          <cell r="B264">
            <v>2</v>
          </cell>
          <cell r="D264" t="str">
            <v>Kuantitas satuan adalah kuantitas setiap komponen untuk menyelesaikan satu satuan pekerjaan dari nomor</v>
          </cell>
        </row>
        <row r="265">
          <cell r="D265" t="str">
            <v>mata pembayaran.</v>
          </cell>
        </row>
        <row r="266">
          <cell r="B266">
            <v>3</v>
          </cell>
          <cell r="D266" t="str">
            <v>Biaya satuan untuk peralatan sudah termasuk bahan bakar, bahan habis dipakai dan operator.</v>
          </cell>
        </row>
        <row r="267">
          <cell r="B267">
            <v>4</v>
          </cell>
          <cell r="D267" t="str">
            <v>Biaya satuan sudah termasuk pengeluaran untuk seluruh pajak yang berkaitan (tetapi tidak termasuk PPN</v>
          </cell>
        </row>
      </sheetData>
      <sheetData sheetId="13"/>
      <sheetData sheetId="14">
        <row r="2">
          <cell r="B2" t="str">
            <v>LAMPIRAN 2 PENAWARAN</v>
          </cell>
        </row>
        <row r="3">
          <cell r="B3" t="str">
            <v>ANALISA HARGA SATUAN MATA PEMBAYARAN UTAMA</v>
          </cell>
        </row>
        <row r="5">
          <cell r="B5" t="str">
            <v>NAMA PESERTA LELANG</v>
          </cell>
          <cell r="E5" t="str">
            <v>:</v>
          </cell>
          <cell r="F5" t="e">
            <v>#REF!</v>
          </cell>
        </row>
        <row r="6">
          <cell r="B6" t="str">
            <v>NO. MATA PEMBAYARAN</v>
          </cell>
          <cell r="E6" t="str">
            <v>:</v>
          </cell>
          <cell r="F6" t="e">
            <v>#REF!</v>
          </cell>
        </row>
        <row r="7">
          <cell r="B7" t="str">
            <v>JENIS PEKERJAAN</v>
          </cell>
          <cell r="E7" t="str">
            <v>:</v>
          </cell>
          <cell r="F7" t="e">
            <v>#REF!</v>
          </cell>
        </row>
        <row r="8">
          <cell r="B8" t="str">
            <v>SATUAN PEKERJAAN</v>
          </cell>
          <cell r="E8" t="str">
            <v>:</v>
          </cell>
          <cell r="F8" t="e">
            <v>#REF!</v>
          </cell>
        </row>
        <row r="9">
          <cell r="B9" t="str">
            <v>PERKIRAAN KUANTITAS</v>
          </cell>
          <cell r="E9" t="str">
            <v>:</v>
          </cell>
          <cell r="F9" t="e">
            <v>#REF!</v>
          </cell>
        </row>
        <row r="10">
          <cell r="B10" t="str">
            <v>PEKERJAAN</v>
          </cell>
          <cell r="E10" t="str">
            <v>:</v>
          </cell>
          <cell r="F10" t="e">
            <v>#REF!</v>
          </cell>
        </row>
        <row r="11">
          <cell r="B11" t="str">
            <v>PRODUKSI HARIAN / JAM *)</v>
          </cell>
          <cell r="E11" t="str">
            <v>:</v>
          </cell>
          <cell r="F11" t="str">
            <v>Jam</v>
          </cell>
        </row>
        <row r="13">
          <cell r="B13" t="str">
            <v>No.</v>
          </cell>
          <cell r="C13" t="str">
            <v>Uraian</v>
          </cell>
          <cell r="G13" t="str">
            <v>Satuan</v>
          </cell>
          <cell r="H13" t="str">
            <v>Kuantitas</v>
          </cell>
          <cell r="I13" t="str">
            <v>Biaya Satuan                            (Rp.)</v>
          </cell>
          <cell r="J13" t="str">
            <v>Jumlah                           Rp./Satuan</v>
          </cell>
        </row>
        <row r="18">
          <cell r="B18" t="str">
            <v>A.</v>
          </cell>
          <cell r="D18" t="str">
            <v>Tenaga Kerja</v>
          </cell>
        </row>
        <row r="19">
          <cell r="B19" t="str">
            <v>1.</v>
          </cell>
          <cell r="D19" t="str">
            <v>Pekerja</v>
          </cell>
          <cell r="G19" t="str">
            <v>Jam</v>
          </cell>
          <cell r="H19">
            <v>0.24988844265952695</v>
          </cell>
          <cell r="I19">
            <v>6250</v>
          </cell>
          <cell r="K19">
            <v>1561.8027666220435</v>
          </cell>
        </row>
        <row r="20">
          <cell r="B20" t="str">
            <v>2.</v>
          </cell>
          <cell r="D20" t="str">
            <v>Mandor</v>
          </cell>
          <cell r="G20" t="str">
            <v>Jam</v>
          </cell>
          <cell r="H20">
            <v>3.5698348951360995E-2</v>
          </cell>
          <cell r="I20">
            <v>7750</v>
          </cell>
          <cell r="K20">
            <v>276.6622043730477</v>
          </cell>
        </row>
        <row r="25">
          <cell r="B25" t="str">
            <v>B.</v>
          </cell>
          <cell r="D25" t="str">
            <v>Bahan</v>
          </cell>
        </row>
        <row r="26">
          <cell r="B26" t="str">
            <v>1.</v>
          </cell>
          <cell r="D26" t="str">
            <v>Agregat Kasar</v>
          </cell>
          <cell r="G26" t="str">
            <v>M3</v>
          </cell>
          <cell r="H26">
            <v>0.66</v>
          </cell>
          <cell r="I26">
            <v>114824.47504302926</v>
          </cell>
          <cell r="K26">
            <v>75784.153528399314</v>
          </cell>
        </row>
        <row r="27">
          <cell r="B27" t="str">
            <v>2.</v>
          </cell>
          <cell r="D27" t="str">
            <v>Agregat Halus</v>
          </cell>
          <cell r="G27" t="str">
            <v>M3</v>
          </cell>
          <cell r="H27">
            <v>0.54</v>
          </cell>
          <cell r="I27">
            <v>129137.91336775673</v>
          </cell>
          <cell r="K27">
            <v>69734.473218588639</v>
          </cell>
        </row>
        <row r="33">
          <cell r="B33" t="str">
            <v>C.</v>
          </cell>
          <cell r="D33" t="str">
            <v>Peralatan</v>
          </cell>
        </row>
        <row r="34">
          <cell r="B34" t="str">
            <v>1</v>
          </cell>
          <cell r="D34" t="str">
            <v>Wheel Loader</v>
          </cell>
          <cell r="G34" t="str">
            <v>Jam</v>
          </cell>
          <cell r="H34">
            <v>3.5698348951360995E-2</v>
          </cell>
          <cell r="I34">
            <v>273100</v>
          </cell>
          <cell r="K34">
            <v>9749.2190986166879</v>
          </cell>
        </row>
        <row r="35">
          <cell r="B35" t="str">
            <v>2</v>
          </cell>
          <cell r="D35" t="str">
            <v>Dump Truck</v>
          </cell>
          <cell r="G35" t="str">
            <v>Jam</v>
          </cell>
          <cell r="H35">
            <v>0.17614910781008913</v>
          </cell>
          <cell r="I35">
            <v>204300</v>
          </cell>
          <cell r="K35">
            <v>35987.262725601213</v>
          </cell>
        </row>
        <row r="36">
          <cell r="B36" t="str">
            <v>3</v>
          </cell>
          <cell r="D36" t="str">
            <v>Motor Grader</v>
          </cell>
          <cell r="G36" t="str">
            <v>Jam</v>
          </cell>
          <cell r="H36">
            <v>1.1713520749665328E-2</v>
          </cell>
          <cell r="I36">
            <v>279200</v>
          </cell>
          <cell r="K36">
            <v>3270.4149933065596</v>
          </cell>
        </row>
        <row r="37">
          <cell r="B37" t="str">
            <v>4</v>
          </cell>
          <cell r="D37" t="str">
            <v>Tandem Roller</v>
          </cell>
          <cell r="G37" t="str">
            <v>Jam</v>
          </cell>
          <cell r="H37">
            <v>1.7849174475680501E-2</v>
          </cell>
          <cell r="I37">
            <v>162900</v>
          </cell>
          <cell r="K37">
            <v>2907.6305220883537</v>
          </cell>
        </row>
        <row r="38">
          <cell r="B38" t="str">
            <v>5</v>
          </cell>
          <cell r="D38" t="str">
            <v>Water Tanker</v>
          </cell>
          <cell r="G38" t="str">
            <v>Jam</v>
          </cell>
          <cell r="H38">
            <v>2.1084337349397592E-2</v>
          </cell>
          <cell r="I38">
            <v>124700</v>
          </cell>
          <cell r="K38">
            <v>2629.2168674698796</v>
          </cell>
        </row>
        <row r="39">
          <cell r="B39" t="str">
            <v>6</v>
          </cell>
          <cell r="D39" t="str">
            <v>Alat Bantu</v>
          </cell>
          <cell r="G39" t="str">
            <v>Ls</v>
          </cell>
          <cell r="H39">
            <v>1</v>
          </cell>
          <cell r="I39">
            <v>75</v>
          </cell>
          <cell r="K39">
            <v>75</v>
          </cell>
        </row>
        <row r="43">
          <cell r="B43" t="str">
            <v>D.</v>
          </cell>
          <cell r="D43" t="str">
            <v>Jumlah  (A + B + C)</v>
          </cell>
          <cell r="K43">
            <v>201975.83592506574</v>
          </cell>
        </row>
        <row r="44">
          <cell r="B44" t="str">
            <v>E.</v>
          </cell>
          <cell r="D44" t="str">
            <v>Biaya Umum dan Keuntungan</v>
          </cell>
          <cell r="G44">
            <v>10</v>
          </cell>
          <cell r="H44" t="str">
            <v>%  x  D</v>
          </cell>
          <cell r="K44">
            <v>20197.583592506577</v>
          </cell>
        </row>
        <row r="45">
          <cell r="B45" t="str">
            <v>F.</v>
          </cell>
          <cell r="D45" t="str">
            <v>Harga Satuan  = ( D + E )</v>
          </cell>
          <cell r="K45">
            <v>222173.41951757233</v>
          </cell>
        </row>
        <row r="46">
          <cell r="B46" t="str">
            <v>Catatan :</v>
          </cell>
        </row>
        <row r="47">
          <cell r="B47" t="str">
            <v>1.</v>
          </cell>
          <cell r="C47" t="str">
            <v>Satuan dapat berdasarkan atas jam operasi untuk tenaga kerja dan peralatan, volume dan / atau ukuran berat untuk bahan-bahan.</v>
          </cell>
        </row>
        <row r="48">
          <cell r="B48" t="str">
            <v>2.</v>
          </cell>
          <cell r="C48" t="str">
            <v>Kuantitas satuan adalah kuantitas perkiraan dari setiap komponen untuk menyelesaikan satu satuan pekerjaan dari nomor mata pembayaran Harga Satuan yang disampaikan Peserta Lelang tidak dapat diubah, kecuali persyaratan Ayat 13.4 dari Instruksi Kepada Pese</v>
          </cell>
        </row>
        <row r="51">
          <cell r="B51" t="str">
            <v>3.</v>
          </cell>
          <cell r="C51" t="str">
            <v>Biaya satuan untuk peralatan sudah termasuk bahan bakar, bahan habis terpakai dan operator.</v>
          </cell>
        </row>
        <row r="52">
          <cell r="B52" t="str">
            <v>4.</v>
          </cell>
          <cell r="C52" t="str">
            <v>Biaya satuan sudah termasuk pengeluaran untuk seluruh pajak yang berkaitan (tetapi tidak termasuk PPN yang dibayarkan dari kontrak) dan biaya-biaya lainnya.</v>
          </cell>
        </row>
        <row r="54">
          <cell r="B54" t="str">
            <v>5.</v>
          </cell>
          <cell r="C54" t="str">
            <v>Harga satuan yang diajukan peserta lelang harus mencakup seluruh tambahan tenaga kerja, bahan, peralatan atau kerugian yang mungkin diperlukan untuk menyelesaikan pekerjaan sesuai dengan Spesifikasi dan Gambar.</v>
          </cell>
        </row>
        <row r="58">
          <cell r="J58" t="e">
            <v>#REF!</v>
          </cell>
        </row>
        <row r="60">
          <cell r="J60" t="e">
            <v>#REF!</v>
          </cell>
        </row>
        <row r="66">
          <cell r="J66" t="e">
            <v>#REF!</v>
          </cell>
        </row>
        <row r="67">
          <cell r="J67" t="e">
            <v>#REF!</v>
          </cell>
        </row>
        <row r="68">
          <cell r="B68" t="str">
            <v>LAMPIRAN 2 PENAWARAN</v>
          </cell>
        </row>
        <row r="69">
          <cell r="B69" t="str">
            <v>ANALISA HARGA SATUAN MATA PEMBAYARAN UTAMA</v>
          </cell>
        </row>
        <row r="71">
          <cell r="B71" t="str">
            <v>NAMA PESERTA LELANG</v>
          </cell>
          <cell r="E71" t="str">
            <v>:</v>
          </cell>
          <cell r="F71" t="e">
            <v>#REF!</v>
          </cell>
        </row>
        <row r="72">
          <cell r="B72" t="str">
            <v>NO. MATA PEMBAYARAN</v>
          </cell>
          <cell r="E72" t="str">
            <v>:</v>
          </cell>
          <cell r="F72" t="e">
            <v>#REF!</v>
          </cell>
        </row>
        <row r="73">
          <cell r="B73" t="str">
            <v>JENIS PEKERJAAN</v>
          </cell>
          <cell r="E73" t="str">
            <v>:</v>
          </cell>
          <cell r="F73" t="e">
            <v>#REF!</v>
          </cell>
        </row>
        <row r="74">
          <cell r="B74" t="str">
            <v>SATUAN PEKERJAAN</v>
          </cell>
          <cell r="E74" t="str">
            <v>:</v>
          </cell>
          <cell r="F74" t="e">
            <v>#REF!</v>
          </cell>
        </row>
        <row r="75">
          <cell r="B75" t="str">
            <v>PERKIRAAN KUANTITAS</v>
          </cell>
          <cell r="E75" t="str">
            <v>:</v>
          </cell>
          <cell r="F75" t="e">
            <v>#REF!</v>
          </cell>
        </row>
        <row r="76">
          <cell r="B76" t="str">
            <v>PEKERJAAN</v>
          </cell>
          <cell r="E76" t="str">
            <v>:</v>
          </cell>
          <cell r="F76" t="e">
            <v>#REF!</v>
          </cell>
        </row>
        <row r="77">
          <cell r="B77" t="str">
            <v>PRODUKSI HARIAN / JAM *)</v>
          </cell>
          <cell r="E77" t="str">
            <v>:</v>
          </cell>
          <cell r="F77" t="str">
            <v>Jam</v>
          </cell>
        </row>
        <row r="79">
          <cell r="B79" t="str">
            <v>No.</v>
          </cell>
          <cell r="C79" t="str">
            <v>Uraian</v>
          </cell>
          <cell r="G79" t="str">
            <v>Satuan</v>
          </cell>
          <cell r="H79" t="str">
            <v>Kuantitas</v>
          </cell>
          <cell r="I79" t="str">
            <v>Biaya Satuan                            (Rp.)</v>
          </cell>
          <cell r="J79" t="str">
            <v>Jumlah                           Rp./Satuan</v>
          </cell>
        </row>
        <row r="84">
          <cell r="B84" t="str">
            <v>A.</v>
          </cell>
          <cell r="D84" t="str">
            <v>Tenaga Kerja</v>
          </cell>
        </row>
        <row r="85">
          <cell r="B85" t="str">
            <v>1.</v>
          </cell>
          <cell r="D85" t="str">
            <v>Pekerja</v>
          </cell>
          <cell r="G85" t="str">
            <v>Jam</v>
          </cell>
          <cell r="H85">
            <v>0.31236055332440876</v>
          </cell>
          <cell r="I85">
            <v>6250</v>
          </cell>
          <cell r="K85">
            <v>1952.2534582775547</v>
          </cell>
        </row>
        <row r="86">
          <cell r="B86" t="str">
            <v>2.</v>
          </cell>
          <cell r="D86" t="str">
            <v>Mandor</v>
          </cell>
          <cell r="G86" t="str">
            <v>Jam</v>
          </cell>
          <cell r="H86">
            <v>4.4622936189201247E-2</v>
          </cell>
          <cell r="I86">
            <v>7750</v>
          </cell>
          <cell r="K86">
            <v>345.82775546630967</v>
          </cell>
        </row>
        <row r="91">
          <cell r="B91" t="str">
            <v>B.</v>
          </cell>
          <cell r="D91" t="str">
            <v>Bahan</v>
          </cell>
        </row>
        <row r="92">
          <cell r="B92" t="str">
            <v>1.</v>
          </cell>
          <cell r="D92" t="str">
            <v>Agregat Kasar</v>
          </cell>
          <cell r="G92" t="str">
            <v>M3</v>
          </cell>
          <cell r="H92">
            <v>0.42</v>
          </cell>
          <cell r="I92">
            <v>114824.47504302926</v>
          </cell>
          <cell r="K92">
            <v>48226.27951807229</v>
          </cell>
        </row>
        <row r="93">
          <cell r="B93" t="str">
            <v>2.</v>
          </cell>
          <cell r="D93" t="str">
            <v>Agregat Halus</v>
          </cell>
          <cell r="G93" t="str">
            <v>M3</v>
          </cell>
          <cell r="H93">
            <v>0.24</v>
          </cell>
          <cell r="I93">
            <v>129137.91336775673</v>
          </cell>
          <cell r="K93">
            <v>30993.099208261614</v>
          </cell>
        </row>
        <row r="94">
          <cell r="B94" t="str">
            <v>3.</v>
          </cell>
          <cell r="D94" t="str">
            <v>Sirtu</v>
          </cell>
          <cell r="G94" t="str">
            <v>M3</v>
          </cell>
          <cell r="H94">
            <v>0.54</v>
          </cell>
          <cell r="I94">
            <v>60900</v>
          </cell>
          <cell r="K94">
            <v>32886</v>
          </cell>
        </row>
        <row r="99">
          <cell r="B99" t="str">
            <v>C.</v>
          </cell>
          <cell r="D99" t="str">
            <v>Peralatan</v>
          </cell>
        </row>
        <row r="100">
          <cell r="B100" t="str">
            <v>1</v>
          </cell>
          <cell r="D100" t="str">
            <v>Wheel Loader</v>
          </cell>
          <cell r="G100" t="str">
            <v>Jam</v>
          </cell>
          <cell r="H100">
            <v>4.4622936189201247E-2</v>
          </cell>
          <cell r="I100">
            <v>273100</v>
          </cell>
          <cell r="K100">
            <v>12186.52387327086</v>
          </cell>
        </row>
        <row r="101">
          <cell r="B101" t="str">
            <v>2</v>
          </cell>
          <cell r="D101" t="str">
            <v>Dump Truck</v>
          </cell>
          <cell r="G101" t="str">
            <v>Jam</v>
          </cell>
          <cell r="H101">
            <v>0.24128048337930044</v>
          </cell>
          <cell r="I101">
            <v>204300</v>
          </cell>
          <cell r="K101">
            <v>49293.602754391082</v>
          </cell>
        </row>
        <row r="102">
          <cell r="B102" t="str">
            <v>3</v>
          </cell>
          <cell r="D102" t="str">
            <v>Motor Grader</v>
          </cell>
          <cell r="G102" t="str">
            <v>Jam</v>
          </cell>
          <cell r="H102">
            <v>1.7570281124497995E-2</v>
          </cell>
          <cell r="I102">
            <v>279200</v>
          </cell>
          <cell r="K102">
            <v>4905.6224899598401</v>
          </cell>
        </row>
        <row r="103">
          <cell r="B103" t="str">
            <v>4</v>
          </cell>
          <cell r="D103" t="str">
            <v>Tandem Roller</v>
          </cell>
          <cell r="G103" t="str">
            <v>Jam</v>
          </cell>
          <cell r="H103">
            <v>2.677376171352075E-2</v>
          </cell>
          <cell r="I103">
            <v>162900</v>
          </cell>
          <cell r="K103">
            <v>4361.4457831325299</v>
          </cell>
        </row>
        <row r="104">
          <cell r="B104" t="str">
            <v>5</v>
          </cell>
          <cell r="D104" t="str">
            <v>Water Tanker</v>
          </cell>
          <cell r="G104" t="str">
            <v>Jam</v>
          </cell>
          <cell r="H104">
            <v>3.0120481927710847E-2</v>
          </cell>
          <cell r="I104">
            <v>124700</v>
          </cell>
          <cell r="K104">
            <v>3756.0240963855426</v>
          </cell>
        </row>
        <row r="105">
          <cell r="B105" t="str">
            <v>6</v>
          </cell>
          <cell r="D105" t="str">
            <v>Alat Bantu</v>
          </cell>
          <cell r="G105" t="str">
            <v>Ls</v>
          </cell>
          <cell r="H105">
            <v>1</v>
          </cell>
          <cell r="I105">
            <v>500</v>
          </cell>
          <cell r="K105">
            <v>500</v>
          </cell>
        </row>
        <row r="109">
          <cell r="B109" t="str">
            <v>D.</v>
          </cell>
          <cell r="D109" t="str">
            <v>Jumlah  (A + B + C)</v>
          </cell>
          <cell r="K109">
            <v>189406.67893721766</v>
          </cell>
        </row>
        <row r="110">
          <cell r="B110" t="str">
            <v>E.</v>
          </cell>
          <cell r="D110" t="str">
            <v>Biaya Umum dan Keuntungan</v>
          </cell>
          <cell r="G110">
            <v>10</v>
          </cell>
          <cell r="H110" t="str">
            <v>%  x  D</v>
          </cell>
          <cell r="K110">
            <v>18940.667893721766</v>
          </cell>
        </row>
        <row r="111">
          <cell r="B111" t="str">
            <v>F.</v>
          </cell>
          <cell r="D111" t="str">
            <v>Harga Satuan  = ( D + E )</v>
          </cell>
          <cell r="K111">
            <v>208347.34683093941</v>
          </cell>
        </row>
        <row r="112">
          <cell r="B112" t="str">
            <v>Catatan :</v>
          </cell>
        </row>
        <row r="113">
          <cell r="B113" t="str">
            <v>1.</v>
          </cell>
          <cell r="C113" t="str">
            <v>Satuan dapat berdasarkan atas jam operasi untuk tenaga kerja dan peralatan, volume dan / atau ukuran berat untuk bahan-bahan.</v>
          </cell>
        </row>
        <row r="114">
          <cell r="B114" t="str">
            <v>2.</v>
          </cell>
          <cell r="C114" t="str">
            <v>Kuantitas satuan adalah kuantitas perkiraan dari setiap komponen untuk menyelesaikan satu satuan pekerjaan dari nomor mata pembayaran Harga Satuan yang disampaikan Peserta Lelang tidak dapat diubah, kecuali persyaratan Ayat 13.4 dari Instruksi Kepada Pese</v>
          </cell>
        </row>
        <row r="117">
          <cell r="B117" t="str">
            <v>3.</v>
          </cell>
          <cell r="C117" t="str">
            <v>Biaya satuan untuk peralatan sudah termasuk bahan bakar, bahan habis terpakai dan operator.</v>
          </cell>
        </row>
        <row r="118">
          <cell r="B118" t="str">
            <v>4.</v>
          </cell>
          <cell r="C118" t="str">
            <v>Biaya satuan sudah termasuk pengeluaran untuk seluruh pajak yang berkaitan (tetapi tidak termasuk PPN yang dibayarkan dari kontrak) dan biaya-biaya lainnya.</v>
          </cell>
        </row>
        <row r="120">
          <cell r="B120" t="str">
            <v>5.</v>
          </cell>
          <cell r="C120" t="str">
            <v>Harga satuan yang diajukan peserta lelang harus mencakup seluruh tambahan tenaga kerja, bahan, peralatan atau kerugian yang mungkin diperlukan untuk menyelesaikan pekerjaan sesuai dengan Spesifikasi dan Gambar.</v>
          </cell>
        </row>
        <row r="124">
          <cell r="J124" t="e">
            <v>#REF!</v>
          </cell>
        </row>
        <row r="126">
          <cell r="J126" t="e">
            <v>#REF!</v>
          </cell>
        </row>
        <row r="132">
          <cell r="J132" t="e">
            <v>#REF!</v>
          </cell>
        </row>
        <row r="133">
          <cell r="J133" t="e">
            <v>#REF!</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PSR PANJANG EE OKE"/>
      <sheetName val="d-123"/>
      <sheetName val="ANLBOR-2006"/>
      <sheetName val="@"/>
      <sheetName val="T"/>
      <sheetName val="U&amp;B-BOW"/>
      <sheetName val="ANBOW-2006"/>
      <sheetName val="D.1.1"/>
      <sheetName val="D.1.2"/>
      <sheetName val="D.1.3"/>
      <sheetName val="D.1.4"/>
      <sheetName val="D.1.5"/>
      <sheetName val="D.1.6"/>
      <sheetName val="D.1.7"/>
      <sheetName val="D.2.1"/>
      <sheetName val="D.2.2"/>
      <sheetName val="D.2.3"/>
      <sheetName val="d-3"/>
      <sheetName val="d-4.1"/>
      <sheetName val="d-4.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RENCANA ANGGARAN BIAYA</v>
          </cell>
        </row>
        <row r="2">
          <cell r="B2" t="str">
            <v>( R A B )</v>
          </cell>
        </row>
        <row r="4">
          <cell r="B4" t="str">
            <v>KEGIATAN</v>
          </cell>
          <cell r="E4" t="str">
            <v>:</v>
          </cell>
          <cell r="F4" t="str">
            <v>PEMBANGUNAN GEDUNG, KANTOR SEKOLAH, PUSKESMAS DAN PEMAGARAN</v>
          </cell>
        </row>
        <row r="5">
          <cell r="F5" t="str">
            <v>DANA ALOKASI KHUSUS BIDANG KESEHATAN (DAK)</v>
          </cell>
        </row>
        <row r="6">
          <cell r="B6" t="str">
            <v>PEKERJAAN</v>
          </cell>
          <cell r="E6" t="str">
            <v>:</v>
          </cell>
          <cell r="F6" t="str">
            <v>PEMBANGUNAN PAGAR SAMPING KIRI PUSKESMAS PERAWATAN KECAMATAN KEDATON</v>
          </cell>
        </row>
        <row r="7">
          <cell r="B7" t="str">
            <v>LOKASI</v>
          </cell>
          <cell r="E7" t="str">
            <v>:</v>
          </cell>
          <cell r="F7" t="str">
            <v>KEDATON</v>
          </cell>
        </row>
        <row r="8">
          <cell r="B8" t="str">
            <v>KODYA</v>
          </cell>
          <cell r="E8" t="str">
            <v>:</v>
          </cell>
          <cell r="F8" t="str">
            <v>BANDAR LAMPUNG</v>
          </cell>
        </row>
        <row r="9">
          <cell r="B9" t="str">
            <v>TAHUN ANGGARAN</v>
          </cell>
          <cell r="E9" t="str">
            <v>:</v>
          </cell>
          <cell r="F9" t="str">
            <v>2006</v>
          </cell>
        </row>
        <row r="11">
          <cell r="K11" t="str">
            <v>HARGA</v>
          </cell>
          <cell r="L11" t="str">
            <v>TOTAL</v>
          </cell>
        </row>
        <row r="12">
          <cell r="B12" t="str">
            <v>NO.</v>
          </cell>
          <cell r="C12" t="str">
            <v>URAIAN  PEKERJAAN</v>
          </cell>
          <cell r="H12" t="str">
            <v>ANALISA</v>
          </cell>
          <cell r="I12" t="str">
            <v xml:space="preserve">    VOLUME</v>
          </cell>
          <cell r="K12" t="str">
            <v>SATUAN</v>
          </cell>
          <cell r="L12" t="str">
            <v>HARGA</v>
          </cell>
        </row>
        <row r="13">
          <cell r="K13" t="str">
            <v>(Rp)</v>
          </cell>
          <cell r="L13" t="str">
            <v>(Rp)</v>
          </cell>
        </row>
        <row r="14">
          <cell r="B14" t="str">
            <v>I</v>
          </cell>
          <cell r="D14" t="str">
            <v xml:space="preserve"> PEKERJAAN PERSIAPAN</v>
          </cell>
        </row>
        <row r="15">
          <cell r="B15">
            <v>1</v>
          </cell>
          <cell r="D15" t="str">
            <v xml:space="preserve"> Pengukuran uitzet, pasang bouwplank.</v>
          </cell>
          <cell r="H15" t="str">
            <v>Ls</v>
          </cell>
          <cell r="I15">
            <v>1</v>
          </cell>
          <cell r="K15">
            <v>850000</v>
          </cell>
          <cell r="L15">
            <v>850000</v>
          </cell>
        </row>
        <row r="16">
          <cell r="D16" t="str">
            <v>SUB TOTAL  I</v>
          </cell>
          <cell r="L16">
            <v>850000</v>
          </cell>
        </row>
        <row r="17">
          <cell r="B17" t="str">
            <v>II</v>
          </cell>
          <cell r="D17" t="str">
            <v>PEKERJAAN TANAH</v>
          </cell>
        </row>
        <row r="18">
          <cell r="B18">
            <v>1</v>
          </cell>
          <cell r="D18" t="str">
            <v>Galian tanah untuk pondasi</v>
          </cell>
          <cell r="H18" t="str">
            <v>A.1</v>
          </cell>
          <cell r="I18">
            <v>23.184000000000001</v>
          </cell>
          <cell r="J18" t="str">
            <v>M3</v>
          </cell>
          <cell r="K18">
            <v>19775</v>
          </cell>
          <cell r="L18">
            <v>458463.6</v>
          </cell>
        </row>
        <row r="19">
          <cell r="B19">
            <v>2</v>
          </cell>
          <cell r="D19" t="str">
            <v>Urugan tanah bekas galian</v>
          </cell>
          <cell r="H19" t="str">
            <v>A.17</v>
          </cell>
          <cell r="I19">
            <v>8.4529999999999994</v>
          </cell>
          <cell r="J19" t="str">
            <v>M3</v>
          </cell>
          <cell r="K19">
            <v>6660</v>
          </cell>
          <cell r="L19">
            <v>56296.98</v>
          </cell>
        </row>
        <row r="20">
          <cell r="B20">
            <v>3</v>
          </cell>
          <cell r="D20" t="str">
            <v>Urugan pasir bawah  pondasi</v>
          </cell>
          <cell r="H20" t="str">
            <v>A.18</v>
          </cell>
          <cell r="I20">
            <v>1.288</v>
          </cell>
          <cell r="J20" t="str">
            <v>M3</v>
          </cell>
          <cell r="K20">
            <v>146691.20000000001</v>
          </cell>
          <cell r="L20">
            <v>188938.27</v>
          </cell>
        </row>
        <row r="21">
          <cell r="D21" t="str">
            <v>SUB TOTAL  II</v>
          </cell>
          <cell r="L21">
            <v>703698.85</v>
          </cell>
        </row>
        <row r="22">
          <cell r="B22" t="str">
            <v>III</v>
          </cell>
          <cell r="D22" t="str">
            <v xml:space="preserve"> PEKERJAAN BATU DAN BETON</v>
          </cell>
        </row>
        <row r="23">
          <cell r="B23">
            <v>1</v>
          </cell>
          <cell r="D23" t="str">
            <v xml:space="preserve"> Pasang batu kosong (aanstamping)</v>
          </cell>
          <cell r="H23" t="str">
            <v>G.2</v>
          </cell>
          <cell r="I23">
            <v>3.8639999999999999</v>
          </cell>
          <cell r="J23" t="str">
            <v>M3</v>
          </cell>
          <cell r="K23">
            <v>222591</v>
          </cell>
          <cell r="L23">
            <v>860091.62</v>
          </cell>
        </row>
        <row r="24">
          <cell r="B24">
            <v>2</v>
          </cell>
          <cell r="D24" t="str">
            <v xml:space="preserve"> Pasang pondasi batu belah adk 1 : 4.</v>
          </cell>
          <cell r="H24" t="str">
            <v>G.32h+G.26(a)</v>
          </cell>
          <cell r="I24">
            <v>9.58</v>
          </cell>
          <cell r="J24" t="str">
            <v>M3</v>
          </cell>
          <cell r="K24">
            <v>527127.02</v>
          </cell>
          <cell r="L24">
            <v>5049876.8499999996</v>
          </cell>
        </row>
        <row r="25">
          <cell r="B25">
            <v>3</v>
          </cell>
          <cell r="D25" t="str">
            <v xml:space="preserve"> Pasang Beton bertulang kolom  adk 1:2:3</v>
          </cell>
          <cell r="H25" t="str">
            <v>G.41+3/4 I.2(b)+1/2 F.8</v>
          </cell>
          <cell r="I25">
            <v>1.44</v>
          </cell>
          <cell r="J25" t="str">
            <v>M3</v>
          </cell>
          <cell r="K25">
            <v>2846717.7800000003</v>
          </cell>
          <cell r="L25">
            <v>4099273.6</v>
          </cell>
        </row>
        <row r="26">
          <cell r="B26">
            <v>4</v>
          </cell>
          <cell r="D26" t="str">
            <v xml:space="preserve"> Pasang Beton bertulang sloof  adk 1:2:3</v>
          </cell>
          <cell r="H26" t="str">
            <v>G.41+3/4 I.2(b)+1/2 F.8</v>
          </cell>
          <cell r="I26">
            <v>0.96599999999999997</v>
          </cell>
          <cell r="J26" t="str">
            <v>M3</v>
          </cell>
          <cell r="K26">
            <v>2846717.7800000003</v>
          </cell>
          <cell r="L26">
            <v>2749929.38</v>
          </cell>
        </row>
        <row r="27">
          <cell r="B27">
            <v>5</v>
          </cell>
          <cell r="D27" t="str">
            <v xml:space="preserve"> Pasang Beton bertulang ring balok adk 1:2:3</v>
          </cell>
          <cell r="H27" t="str">
            <v>G.41+3/4 I.2(b)+1/2 F.8</v>
          </cell>
          <cell r="I27">
            <v>0.83699999999999997</v>
          </cell>
          <cell r="J27" t="str">
            <v>M3</v>
          </cell>
          <cell r="K27">
            <v>2846717.7800000003</v>
          </cell>
          <cell r="L27">
            <v>2382702.7799999998</v>
          </cell>
        </row>
        <row r="28">
          <cell r="B28">
            <v>6</v>
          </cell>
          <cell r="D28" t="str">
            <v xml:space="preserve"> Pasangan dinding bata adk. 1: 4.</v>
          </cell>
          <cell r="H28" t="str">
            <v>G.33h+G.32a</v>
          </cell>
          <cell r="I28">
            <v>7.8</v>
          </cell>
          <cell r="J28" t="str">
            <v>M3</v>
          </cell>
          <cell r="K28">
            <v>383258.81</v>
          </cell>
          <cell r="L28">
            <v>2989418.72</v>
          </cell>
        </row>
        <row r="29">
          <cell r="B29">
            <v>7</v>
          </cell>
          <cell r="D29" t="str">
            <v xml:space="preserve"> Plesteran dinding adk.1:4 </v>
          </cell>
          <cell r="H29" t="str">
            <v>G.50q+G.48</v>
          </cell>
          <cell r="I29">
            <v>156</v>
          </cell>
          <cell r="J29" t="str">
            <v>M2</v>
          </cell>
          <cell r="K29">
            <v>19133.61</v>
          </cell>
          <cell r="L29">
            <v>2984843.16</v>
          </cell>
        </row>
        <row r="30">
          <cell r="D30" t="str">
            <v>SUB TOTAL  III</v>
          </cell>
          <cell r="L30">
            <v>21116136.109999999</v>
          </cell>
        </row>
        <row r="31">
          <cell r="B31" t="str">
            <v>IV</v>
          </cell>
          <cell r="D31" t="str">
            <v xml:space="preserve"> PEKERJAAN PENGECATAN</v>
          </cell>
          <cell r="K31" t="str">
            <v/>
          </cell>
          <cell r="L31" t="str">
            <v/>
          </cell>
        </row>
        <row r="32">
          <cell r="B32">
            <v>1</v>
          </cell>
          <cell r="D32" t="str">
            <v xml:space="preserve"> Mengecat dinding pager dengan genteng</v>
          </cell>
          <cell r="H32" t="str">
            <v>G.53.2</v>
          </cell>
          <cell r="I32">
            <v>156</v>
          </cell>
          <cell r="J32" t="str">
            <v>M2</v>
          </cell>
          <cell r="K32">
            <v>6121</v>
          </cell>
          <cell r="L32">
            <v>954876</v>
          </cell>
        </row>
        <row r="33">
          <cell r="D33" t="str">
            <v>SUB TOTAL  IV</v>
          </cell>
          <cell r="L33">
            <v>954876</v>
          </cell>
        </row>
        <row r="34">
          <cell r="B34" t="str">
            <v>A</v>
          </cell>
          <cell r="D34" t="str">
            <v>JUMLAH</v>
          </cell>
          <cell r="L34">
            <v>23624710.960000001</v>
          </cell>
        </row>
        <row r="35">
          <cell r="B35" t="str">
            <v>B</v>
          </cell>
          <cell r="D35" t="str">
            <v>PPN 10%</v>
          </cell>
          <cell r="L35">
            <v>2362471.1</v>
          </cell>
        </row>
        <row r="36">
          <cell r="B36" t="str">
            <v>C</v>
          </cell>
          <cell r="D36" t="str">
            <v>JUMLAH  (A+B)</v>
          </cell>
          <cell r="L36">
            <v>25987182.060000002</v>
          </cell>
        </row>
        <row r="37">
          <cell r="B37" t="str">
            <v>D</v>
          </cell>
          <cell r="D37" t="str">
            <v>JUMLAH DIBULATKAN</v>
          </cell>
          <cell r="L37">
            <v>25987000</v>
          </cell>
        </row>
        <row r="38">
          <cell r="N38" t="str">
            <v>REKAPITULASI RENCANA ANGGARAN BIAYA</v>
          </cell>
        </row>
        <row r="39">
          <cell r="N39" t="str">
            <v>( R A B )</v>
          </cell>
        </row>
        <row r="41">
          <cell r="N41" t="str">
            <v>KEGIATAN</v>
          </cell>
          <cell r="O41" t="str">
            <v>:</v>
          </cell>
          <cell r="P41" t="str">
            <v>PEMBANGUNAN GEDUNG, KANTOR SEKOLAH, PUSKESMAS DAN PEMAGARAN</v>
          </cell>
        </row>
        <row r="42">
          <cell r="O42" t="str">
            <v>:</v>
          </cell>
          <cell r="P42" t="str">
            <v>DANA ALOKASI KHUSUS BIDANG KESEHATAN (DAK)</v>
          </cell>
        </row>
        <row r="43">
          <cell r="N43" t="str">
            <v>PEKERJAAN</v>
          </cell>
          <cell r="O43" t="str">
            <v>:</v>
          </cell>
          <cell r="P43" t="str">
            <v>PEMBANGUNAN PAGAR SAMPING KIRI PUSKESMAS PERAWATAN KECAMATAN KEDATON</v>
          </cell>
        </row>
        <row r="44">
          <cell r="N44" t="str">
            <v>LOKASI</v>
          </cell>
          <cell r="O44" t="str">
            <v>:</v>
          </cell>
          <cell r="P44" t="str">
            <v>KEDATON</v>
          </cell>
        </row>
        <row r="45">
          <cell r="N45" t="str">
            <v>KODYA</v>
          </cell>
          <cell r="O45" t="str">
            <v>:</v>
          </cell>
          <cell r="P45" t="str">
            <v>BANDAR LAMPUNG</v>
          </cell>
        </row>
        <row r="46">
          <cell r="N46" t="str">
            <v>TAHUN ANGGARAN</v>
          </cell>
          <cell r="O46" t="str">
            <v>:</v>
          </cell>
          <cell r="P46" t="str">
            <v>2006</v>
          </cell>
        </row>
        <row r="48">
          <cell r="N48" t="str">
            <v>NO.</v>
          </cell>
          <cell r="O48" t="str">
            <v>URAIAN  PEKERJAAN</v>
          </cell>
          <cell r="U48" t="str">
            <v>TOTAL</v>
          </cell>
        </row>
        <row r="49">
          <cell r="U49" t="str">
            <v>HARGA</v>
          </cell>
        </row>
        <row r="50">
          <cell r="U50" t="str">
            <v>(Rp)</v>
          </cell>
        </row>
        <row r="51">
          <cell r="N51" t="str">
            <v>I</v>
          </cell>
          <cell r="P51" t="str">
            <v xml:space="preserve"> PEKERJAAN PERSIAPAN</v>
          </cell>
          <cell r="U51">
            <v>850000</v>
          </cell>
        </row>
        <row r="52">
          <cell r="N52" t="str">
            <v>II</v>
          </cell>
          <cell r="P52" t="str">
            <v>PEKERJAAN TANAH</v>
          </cell>
          <cell r="U52">
            <v>703698.85</v>
          </cell>
        </row>
        <row r="53">
          <cell r="N53" t="str">
            <v>III</v>
          </cell>
          <cell r="P53" t="str">
            <v xml:space="preserve"> PEKERJAAN BATU DAN BETON</v>
          </cell>
          <cell r="U53">
            <v>21116136.109999999</v>
          </cell>
        </row>
        <row r="54">
          <cell r="N54" t="str">
            <v>IV</v>
          </cell>
          <cell r="P54" t="str">
            <v xml:space="preserve"> PEKERJAAN PENGECATAN</v>
          </cell>
          <cell r="U54">
            <v>954876</v>
          </cell>
        </row>
        <row r="55">
          <cell r="P55" t="str">
            <v>JUMLAH ( I  s/d.  IV)</v>
          </cell>
          <cell r="U55">
            <v>23624710.960000001</v>
          </cell>
        </row>
        <row r="56">
          <cell r="P56" t="str">
            <v>PPN 10%</v>
          </cell>
          <cell r="U56">
            <v>2362471.0960000004</v>
          </cell>
        </row>
        <row r="57">
          <cell r="P57" t="str">
            <v>TOTAL</v>
          </cell>
          <cell r="U57">
            <v>25987182.056000002</v>
          </cell>
        </row>
        <row r="58">
          <cell r="P58" t="str">
            <v>DIBULATKAN</v>
          </cell>
          <cell r="U58">
            <v>25987000</v>
          </cell>
        </row>
        <row r="60">
          <cell r="N60" t="str">
            <v>Terbilang</v>
          </cell>
          <cell r="O60" t="str">
            <v>:</v>
          </cell>
          <cell r="P60" t="str">
            <v>Dua Puluh Lima Juta Sembilan Ratus Delapan Puluh Tujuh Ribu Rupiah</v>
          </cell>
        </row>
        <row r="63">
          <cell r="T63" t="str">
            <v>Bandar Lampung,      Juli 2006</v>
          </cell>
        </row>
        <row r="64">
          <cell r="O64" t="str">
            <v>Disetujui</v>
          </cell>
          <cell r="T64" t="str">
            <v>Konsultan Perencana</v>
          </cell>
        </row>
        <row r="65">
          <cell r="O65" t="str">
            <v>Pemimpin Kegiatan</v>
          </cell>
          <cell r="T65" t="str">
            <v>CV. NUSANTARA INDAH KONSULTAN</v>
          </cell>
        </row>
        <row r="71">
          <cell r="O71" t="str">
            <v>DIRMANSYAH, ST</v>
          </cell>
          <cell r="T71" t="str">
            <v>WAHYUNI</v>
          </cell>
        </row>
        <row r="72">
          <cell r="O72" t="str">
            <v>NIP. 460 019 077</v>
          </cell>
          <cell r="T72" t="str">
            <v>Direktris</v>
          </cell>
        </row>
      </sheetData>
      <sheetData sheetId="13"/>
      <sheetData sheetId="14">
        <row r="1">
          <cell r="B1" t="str">
            <v>RENCANA ANGGARAN BIAYA</v>
          </cell>
        </row>
        <row r="2">
          <cell r="B2" t="str">
            <v>( R A B )</v>
          </cell>
        </row>
        <row r="4">
          <cell r="B4" t="str">
            <v>KEGIATAN</v>
          </cell>
          <cell r="E4" t="str">
            <v>:</v>
          </cell>
          <cell r="F4" t="str">
            <v>PEMBANGUNAN GEDUNG, KANTOR SEKOLAH, PUSKESMAS DAN PEMAGARAN</v>
          </cell>
        </row>
        <row r="5">
          <cell r="F5" t="str">
            <v>DANA ALOKASI KHUSUS BIDANG KESEHATAN (DAK)</v>
          </cell>
        </row>
        <row r="6">
          <cell r="B6" t="str">
            <v>PEKERJAAN</v>
          </cell>
          <cell r="E6" t="str">
            <v>:</v>
          </cell>
          <cell r="F6" t="str">
            <v>PEMBANGUNAN SUMUR BOR PUSKESMAS PERAWATAN KECAMATAN KEDATON</v>
          </cell>
        </row>
        <row r="7">
          <cell r="B7" t="str">
            <v>LOKASI</v>
          </cell>
          <cell r="E7" t="str">
            <v>:</v>
          </cell>
          <cell r="F7" t="str">
            <v>KEDATON</v>
          </cell>
        </row>
        <row r="8">
          <cell r="B8" t="str">
            <v>KODYA</v>
          </cell>
          <cell r="E8" t="str">
            <v>:</v>
          </cell>
          <cell r="F8" t="str">
            <v>BANDAR LAMPUNG</v>
          </cell>
        </row>
        <row r="9">
          <cell r="B9" t="str">
            <v>TAHUN ANGGARAN</v>
          </cell>
          <cell r="E9" t="str">
            <v>:</v>
          </cell>
          <cell r="F9" t="str">
            <v>2006</v>
          </cell>
        </row>
        <row r="11">
          <cell r="K11" t="str">
            <v>HARGA</v>
          </cell>
          <cell r="L11" t="str">
            <v>TOTAL</v>
          </cell>
        </row>
        <row r="12">
          <cell r="B12" t="str">
            <v>NO.</v>
          </cell>
          <cell r="D12" t="str">
            <v>URAIAN  PEKERJAAN</v>
          </cell>
          <cell r="H12" t="str">
            <v>ANALISA</v>
          </cell>
          <cell r="I12" t="str">
            <v xml:space="preserve">    VOLUME</v>
          </cell>
          <cell r="K12" t="str">
            <v>SATUAN</v>
          </cell>
          <cell r="L12" t="str">
            <v>HARGA</v>
          </cell>
        </row>
        <row r="13">
          <cell r="K13" t="str">
            <v>(Rp)</v>
          </cell>
          <cell r="L13" t="str">
            <v>(Rp)</v>
          </cell>
        </row>
        <row r="15">
          <cell r="B15" t="str">
            <v>I</v>
          </cell>
          <cell r="D15" t="str">
            <v>PEKERJAAN PENGEBORAN</v>
          </cell>
        </row>
        <row r="16">
          <cell r="B16">
            <v>1</v>
          </cell>
          <cell r="D16" t="str">
            <v xml:space="preserve"> Upah pengeboran kedalaman 0 s/d 30 m</v>
          </cell>
          <cell r="H16" t="str">
            <v>SB.15</v>
          </cell>
          <cell r="I16">
            <v>30</v>
          </cell>
          <cell r="J16" t="str">
            <v>M'</v>
          </cell>
          <cell r="K16">
            <v>308236</v>
          </cell>
          <cell r="L16">
            <v>9247080</v>
          </cell>
        </row>
        <row r="17">
          <cell r="B17">
            <v>2</v>
          </cell>
          <cell r="D17" t="str">
            <v xml:space="preserve"> Upah pengeboran kedalaman 30 s/d 60 m</v>
          </cell>
          <cell r="H17" t="str">
            <v>SB.16</v>
          </cell>
          <cell r="I17">
            <v>30</v>
          </cell>
          <cell r="J17" t="str">
            <v>M'</v>
          </cell>
          <cell r="K17">
            <v>314486</v>
          </cell>
          <cell r="L17">
            <v>9434580</v>
          </cell>
        </row>
        <row r="18">
          <cell r="B18">
            <v>3</v>
          </cell>
          <cell r="D18" t="str">
            <v xml:space="preserve"> Upah pengeboran kedalaman 60 s/d 90 m</v>
          </cell>
          <cell r="H18" t="str">
            <v>SB.17</v>
          </cell>
          <cell r="I18">
            <v>20</v>
          </cell>
          <cell r="J18" t="str">
            <v>M'</v>
          </cell>
          <cell r="K18">
            <v>314646</v>
          </cell>
          <cell r="L18">
            <v>6292920</v>
          </cell>
        </row>
        <row r="19">
          <cell r="B19">
            <v>4</v>
          </cell>
          <cell r="D19" t="str">
            <v xml:space="preserve"> Upah reming 10 - 12"  kedalaman 0 s/d 30 m</v>
          </cell>
          <cell r="H19" t="str">
            <v>SB.19</v>
          </cell>
          <cell r="I19">
            <v>30</v>
          </cell>
          <cell r="J19" t="str">
            <v>M'</v>
          </cell>
          <cell r="K19">
            <v>326986</v>
          </cell>
          <cell r="L19">
            <v>9809580</v>
          </cell>
        </row>
        <row r="20">
          <cell r="B20">
            <v>5</v>
          </cell>
          <cell r="D20" t="str">
            <v xml:space="preserve"> Upah reming 10 - 12"  kedalaman 30 s/d 60 m</v>
          </cell>
          <cell r="H20" t="str">
            <v>SB.20</v>
          </cell>
          <cell r="I20">
            <v>30</v>
          </cell>
          <cell r="J20" t="str">
            <v>M'</v>
          </cell>
          <cell r="K20">
            <v>333236</v>
          </cell>
          <cell r="L20">
            <v>9997080</v>
          </cell>
        </row>
        <row r="21">
          <cell r="B21">
            <v>6</v>
          </cell>
          <cell r="D21" t="str">
            <v xml:space="preserve"> Upah reming 10 - 12"  kedalaman 60 s/d 90 m</v>
          </cell>
          <cell r="H21" t="str">
            <v>SB.21</v>
          </cell>
          <cell r="I21">
            <v>20</v>
          </cell>
          <cell r="J21" t="str">
            <v>M'</v>
          </cell>
          <cell r="K21">
            <v>47941</v>
          </cell>
          <cell r="L21">
            <v>958820</v>
          </cell>
        </row>
        <row r="22">
          <cell r="B22">
            <v>7</v>
          </cell>
          <cell r="D22" t="str">
            <v xml:space="preserve"> Pasang gravel pack / krikil padat</v>
          </cell>
          <cell r="H22" t="str">
            <v>SB.14</v>
          </cell>
          <cell r="I22">
            <v>3.16</v>
          </cell>
          <cell r="J22" t="str">
            <v>M3</v>
          </cell>
          <cell r="K22">
            <v>301986</v>
          </cell>
          <cell r="L22">
            <v>954275.76</v>
          </cell>
        </row>
        <row r="23">
          <cell r="B23">
            <v>8</v>
          </cell>
          <cell r="D23" t="str">
            <v xml:space="preserve"> Pasang semen grouting beton 1 : 2 : 3</v>
          </cell>
          <cell r="H23" t="str">
            <v>G.41</v>
          </cell>
          <cell r="I23">
            <v>0.37</v>
          </cell>
          <cell r="J23" t="str">
            <v>M3</v>
          </cell>
          <cell r="K23">
            <v>701589.14</v>
          </cell>
          <cell r="L23">
            <v>259587.98</v>
          </cell>
        </row>
        <row r="24">
          <cell r="B24">
            <v>9</v>
          </cell>
          <cell r="D24" t="str">
            <v xml:space="preserve"> Pasang semen grouting beton 1 : 3 : 6</v>
          </cell>
          <cell r="H24" t="str">
            <v>G.44</v>
          </cell>
          <cell r="I24">
            <v>0.3</v>
          </cell>
          <cell r="J24" t="str">
            <v>M3</v>
          </cell>
          <cell r="K24">
            <v>612956.9</v>
          </cell>
          <cell r="L24">
            <v>183887.07</v>
          </cell>
        </row>
        <row r="25">
          <cell r="D25" t="str">
            <v>SUB TOTAL  I</v>
          </cell>
          <cell r="L25">
            <v>47137810.809999995</v>
          </cell>
        </row>
        <row r="26">
          <cell r="B26" t="str">
            <v>II</v>
          </cell>
          <cell r="D26" t="str">
            <v xml:space="preserve"> PEKERJAAN PASANGAN PIPA</v>
          </cell>
        </row>
        <row r="27">
          <cell r="B27">
            <v>1</v>
          </cell>
          <cell r="D27" t="str">
            <v>Pasang pipa Jambang Dia 8"</v>
          </cell>
          <cell r="H27" t="str">
            <v>SB.7</v>
          </cell>
          <cell r="I27">
            <v>25</v>
          </cell>
          <cell r="J27" t="str">
            <v>M'</v>
          </cell>
          <cell r="K27">
            <v>312049.90000000002</v>
          </cell>
          <cell r="L27">
            <v>7801247.5</v>
          </cell>
        </row>
        <row r="28">
          <cell r="B28">
            <v>2</v>
          </cell>
          <cell r="D28" t="str">
            <v>Pasang pipa Screen Stainless steel / low carbon  4"</v>
          </cell>
          <cell r="H28" t="str">
            <v>SB.9</v>
          </cell>
          <cell r="I28">
            <v>18</v>
          </cell>
          <cell r="J28" t="str">
            <v>M'</v>
          </cell>
          <cell r="K28">
            <v>272522</v>
          </cell>
          <cell r="L28">
            <v>4905396</v>
          </cell>
        </row>
        <row r="29">
          <cell r="B29">
            <v>3</v>
          </cell>
          <cell r="D29" t="str">
            <v>Pasang pipa black steel dia 4"</v>
          </cell>
          <cell r="H29" t="str">
            <v>SB.5</v>
          </cell>
          <cell r="I29">
            <v>27</v>
          </cell>
          <cell r="J29" t="str">
            <v>M'</v>
          </cell>
          <cell r="K29">
            <v>292093.91000000003</v>
          </cell>
          <cell r="L29">
            <v>7886535.5700000003</v>
          </cell>
        </row>
        <row r="30">
          <cell r="B30">
            <v>4</v>
          </cell>
          <cell r="D30" t="str">
            <v>Pasang pipa naik galvanis 1"</v>
          </cell>
          <cell r="H30" t="str">
            <v>SB.2</v>
          </cell>
          <cell r="I30">
            <v>30</v>
          </cell>
          <cell r="J30" t="str">
            <v>M'</v>
          </cell>
          <cell r="K30">
            <v>105461.39</v>
          </cell>
          <cell r="L30">
            <v>3163841.7</v>
          </cell>
        </row>
        <row r="31">
          <cell r="B31">
            <v>5</v>
          </cell>
          <cell r="D31" t="str">
            <v>Pasang pipa galvanis dia 3/4"</v>
          </cell>
          <cell r="H31" t="str">
            <v>SB.2</v>
          </cell>
          <cell r="I31">
            <v>30</v>
          </cell>
          <cell r="J31" t="str">
            <v>M'</v>
          </cell>
          <cell r="K31">
            <v>105461.39</v>
          </cell>
          <cell r="L31">
            <v>3163841.7</v>
          </cell>
        </row>
        <row r="32">
          <cell r="B32">
            <v>6</v>
          </cell>
          <cell r="D32" t="str">
            <v>Reduser 8" x 4 "</v>
          </cell>
          <cell r="H32" t="str">
            <v>Ls</v>
          </cell>
          <cell r="I32">
            <v>1</v>
          </cell>
          <cell r="K32">
            <v>200000</v>
          </cell>
          <cell r="L32">
            <v>200000</v>
          </cell>
        </row>
        <row r="33">
          <cell r="B33">
            <v>7</v>
          </cell>
          <cell r="D33" t="str">
            <v xml:space="preserve">Pasang aksesories </v>
          </cell>
          <cell r="H33" t="str">
            <v>Ls</v>
          </cell>
          <cell r="I33">
            <v>1</v>
          </cell>
          <cell r="J33" t="str">
            <v>Unit</v>
          </cell>
          <cell r="K33">
            <v>1900000</v>
          </cell>
          <cell r="L33">
            <v>1900000</v>
          </cell>
        </row>
        <row r="34">
          <cell r="B34">
            <v>8</v>
          </cell>
          <cell r="D34" t="str">
            <v>Electrical Longing Test</v>
          </cell>
          <cell r="H34" t="str">
            <v>SB.23</v>
          </cell>
          <cell r="I34">
            <v>80</v>
          </cell>
          <cell r="J34" t="str">
            <v>M'</v>
          </cell>
          <cell r="K34">
            <v>47941</v>
          </cell>
          <cell r="L34">
            <v>3835280</v>
          </cell>
        </row>
        <row r="35">
          <cell r="B35">
            <v>9</v>
          </cell>
          <cell r="D35" t="str">
            <v>Pumping Test</v>
          </cell>
          <cell r="H35" t="str">
            <v>SB.24</v>
          </cell>
          <cell r="I35">
            <v>80</v>
          </cell>
          <cell r="J35" t="str">
            <v>M'</v>
          </cell>
          <cell r="K35">
            <v>57246</v>
          </cell>
          <cell r="L35">
            <v>4579680</v>
          </cell>
        </row>
        <row r="36">
          <cell r="B36">
            <v>10</v>
          </cell>
          <cell r="D36" t="str">
            <v>Pompa Jetpum</v>
          </cell>
          <cell r="H36" t="str">
            <v>Ls</v>
          </cell>
          <cell r="I36">
            <v>1</v>
          </cell>
          <cell r="K36">
            <v>2000000</v>
          </cell>
          <cell r="L36">
            <v>2000000</v>
          </cell>
        </row>
        <row r="37">
          <cell r="D37" t="str">
            <v>SUB TOTAL  II</v>
          </cell>
          <cell r="L37">
            <v>39435822.469999999</v>
          </cell>
        </row>
        <row r="38">
          <cell r="B38" t="str">
            <v>A</v>
          </cell>
          <cell r="D38" t="str">
            <v>JUMLAH</v>
          </cell>
          <cell r="L38">
            <v>86573633.280000001</v>
          </cell>
        </row>
        <row r="39">
          <cell r="B39" t="str">
            <v>B</v>
          </cell>
          <cell r="D39" t="str">
            <v>PPN 10%</v>
          </cell>
          <cell r="L39">
            <v>8657363.3300000001</v>
          </cell>
        </row>
        <row r="40">
          <cell r="B40" t="str">
            <v>C</v>
          </cell>
          <cell r="D40" t="str">
            <v>JUMLAH  (A+B)</v>
          </cell>
          <cell r="L40">
            <v>95230996.609999999</v>
          </cell>
        </row>
        <row r="41">
          <cell r="B41" t="str">
            <v>D</v>
          </cell>
          <cell r="D41" t="str">
            <v>JUMLAH DIBULATKAN</v>
          </cell>
          <cell r="L41">
            <v>95230000</v>
          </cell>
        </row>
        <row r="42">
          <cell r="N42" t="str">
            <v>REKAPITULASI RENCANA ANGGARAN BIAYA</v>
          </cell>
        </row>
        <row r="43">
          <cell r="N43" t="str">
            <v>( R A B )</v>
          </cell>
        </row>
        <row r="45">
          <cell r="N45" t="str">
            <v>KEGIATAN</v>
          </cell>
          <cell r="O45" t="str">
            <v>:</v>
          </cell>
          <cell r="P45" t="str">
            <v>PEMBANGUNAN GEDUNG, KANTOR SEKOLAH, PUSKESMAS DAN PEMAGARAN</v>
          </cell>
        </row>
        <row r="46">
          <cell r="O46" t="str">
            <v>:</v>
          </cell>
          <cell r="P46" t="str">
            <v>DANA ALOKASI KHUSUS BIDANG KESEHATAN (DAK)</v>
          </cell>
        </row>
        <row r="47">
          <cell r="N47" t="str">
            <v>PEKERJAAN</v>
          </cell>
          <cell r="O47" t="str">
            <v>:</v>
          </cell>
          <cell r="P47" t="str">
            <v>PEMBANGUNAN SUMUR BOR PUSKESMAS PERAWATAN KECAMATAN KEDATON</v>
          </cell>
        </row>
        <row r="48">
          <cell r="N48" t="str">
            <v>LOKASI</v>
          </cell>
          <cell r="O48" t="str">
            <v>:</v>
          </cell>
          <cell r="P48" t="str">
            <v>KEDATON</v>
          </cell>
        </row>
        <row r="49">
          <cell r="N49" t="str">
            <v>KODYA</v>
          </cell>
          <cell r="O49" t="str">
            <v>:</v>
          </cell>
          <cell r="P49" t="str">
            <v>BANDAR LAMPUNG</v>
          </cell>
        </row>
        <row r="50">
          <cell r="N50" t="str">
            <v>TAHUN ANGGARAN</v>
          </cell>
          <cell r="O50" t="str">
            <v>:</v>
          </cell>
          <cell r="P50" t="str">
            <v>2006</v>
          </cell>
        </row>
        <row r="52">
          <cell r="N52" t="str">
            <v>NO.</v>
          </cell>
          <cell r="O52" t="str">
            <v>URAIAN  PEKERJAAN</v>
          </cell>
          <cell r="U52" t="str">
            <v>TOTAL</v>
          </cell>
        </row>
        <row r="53">
          <cell r="U53" t="str">
            <v>HARGA</v>
          </cell>
        </row>
        <row r="54">
          <cell r="U54" t="str">
            <v>(Rp)</v>
          </cell>
        </row>
        <row r="55">
          <cell r="N55" t="str">
            <v>I</v>
          </cell>
          <cell r="P55" t="str">
            <v>PEKERJAAN PENGEBORAN</v>
          </cell>
          <cell r="U55">
            <v>47137810.809999995</v>
          </cell>
        </row>
        <row r="56">
          <cell r="N56" t="str">
            <v>II</v>
          </cell>
          <cell r="P56" t="str">
            <v xml:space="preserve"> PEKERJAAN PASANGAN PIPA</v>
          </cell>
          <cell r="U56">
            <v>39435822.469999999</v>
          </cell>
        </row>
        <row r="57">
          <cell r="P57" t="str">
            <v>JUMLAH ( I  s/d.  II)</v>
          </cell>
          <cell r="U57">
            <v>86573633.280000001</v>
          </cell>
        </row>
        <row r="58">
          <cell r="P58" t="str">
            <v>PPN 10%</v>
          </cell>
          <cell r="U58">
            <v>8657363.3279999997</v>
          </cell>
        </row>
        <row r="59">
          <cell r="P59" t="str">
            <v>TOTAL</v>
          </cell>
          <cell r="U59">
            <v>95230996.607999995</v>
          </cell>
        </row>
        <row r="60">
          <cell r="P60" t="str">
            <v>DIBULATKAN</v>
          </cell>
          <cell r="U60">
            <v>95230000</v>
          </cell>
        </row>
        <row r="62">
          <cell r="N62" t="str">
            <v>Terbilang</v>
          </cell>
          <cell r="O62" t="str">
            <v>:</v>
          </cell>
          <cell r="P62" t="str">
            <v>Sembilan Puluh Lima Juta Dua Ratus Tiga Puluh Ribu Rupiah</v>
          </cell>
        </row>
        <row r="65">
          <cell r="T65" t="str">
            <v>Bandar Lampung,      Juli 2006</v>
          </cell>
        </row>
        <row r="66">
          <cell r="O66" t="str">
            <v>Disetujui</v>
          </cell>
          <cell r="T66" t="str">
            <v>Konsultan Perencana</v>
          </cell>
        </row>
        <row r="67">
          <cell r="O67" t="str">
            <v>Pemimpin Kegiatan</v>
          </cell>
          <cell r="T67" t="str">
            <v>CV. NUSANTARA INDAH KONSULTAN</v>
          </cell>
        </row>
        <row r="73">
          <cell r="O73" t="str">
            <v>DIRMANSYAH, ST</v>
          </cell>
          <cell r="T73" t="str">
            <v>WAHYUNI</v>
          </cell>
        </row>
        <row r="74">
          <cell r="O74" t="str">
            <v>NIP. 460 019 077</v>
          </cell>
          <cell r="T74" t="str">
            <v>Direktris</v>
          </cell>
        </row>
      </sheetData>
      <sheetData sheetId="15"/>
      <sheetData sheetId="16">
        <row r="1">
          <cell r="B1" t="str">
            <v>RENCANA ANGGARAN BIAYA</v>
          </cell>
        </row>
        <row r="2">
          <cell r="B2" t="str">
            <v>( R A B )</v>
          </cell>
        </row>
        <row r="4">
          <cell r="B4" t="str">
            <v>KEGIATAN</v>
          </cell>
          <cell r="E4" t="str">
            <v>:</v>
          </cell>
          <cell r="F4" t="str">
            <v>PEMBANGUNAN GEDUNG, KANTOR SEKOLAH, PUSKESMAS DAN PEMAGARAN</v>
          </cell>
        </row>
        <row r="5">
          <cell r="F5" t="str">
            <v>DANA ALOKASI KHUSUS BIDANG KESEHATAN (DAK)</v>
          </cell>
        </row>
        <row r="6">
          <cell r="B6" t="str">
            <v>PEKERJAAN</v>
          </cell>
          <cell r="E6" t="str">
            <v>:</v>
          </cell>
          <cell r="F6" t="str">
            <v>PEMBANGUNAN GEDUNG PUSKESMAS PERAWATAN (RAWAT INAP) KECAMATAN PANJANG</v>
          </cell>
        </row>
        <row r="7">
          <cell r="B7" t="str">
            <v>LOKASI</v>
          </cell>
          <cell r="E7" t="str">
            <v>:</v>
          </cell>
          <cell r="F7" t="str">
            <v>PANJANG</v>
          </cell>
        </row>
        <row r="8">
          <cell r="B8" t="str">
            <v>KODYA</v>
          </cell>
          <cell r="E8" t="str">
            <v>:</v>
          </cell>
          <cell r="F8" t="str">
            <v>BANDAR LAMPUNG</v>
          </cell>
        </row>
        <row r="9">
          <cell r="B9" t="str">
            <v>TAHUN ANGGARAN</v>
          </cell>
          <cell r="E9" t="str">
            <v>:</v>
          </cell>
          <cell r="F9" t="str">
            <v>2006</v>
          </cell>
        </row>
        <row r="11">
          <cell r="K11" t="str">
            <v>HARGA</v>
          </cell>
          <cell r="L11" t="str">
            <v>TOTAL</v>
          </cell>
        </row>
        <row r="12">
          <cell r="B12" t="str">
            <v>NO.</v>
          </cell>
          <cell r="C12" t="str">
            <v>URAIAN  PEKERJAAN</v>
          </cell>
          <cell r="H12" t="str">
            <v>ANALISA</v>
          </cell>
          <cell r="I12" t="str">
            <v xml:space="preserve">    VOLUME</v>
          </cell>
          <cell r="K12" t="str">
            <v>SATUAN</v>
          </cell>
          <cell r="L12" t="str">
            <v>HARGA</v>
          </cell>
        </row>
        <row r="13">
          <cell r="K13" t="str">
            <v>(Rp)</v>
          </cell>
          <cell r="L13" t="str">
            <v>(Rp)</v>
          </cell>
        </row>
        <row r="14">
          <cell r="B14" t="str">
            <v>I</v>
          </cell>
          <cell r="D14" t="str">
            <v xml:space="preserve"> PEKERJAAN PERSIAPAN</v>
          </cell>
        </row>
        <row r="15">
          <cell r="B15">
            <v>1</v>
          </cell>
          <cell r="D15" t="str">
            <v xml:space="preserve"> Sewa direksi keet dan barak kerja</v>
          </cell>
          <cell r="H15" t="str">
            <v>Ls</v>
          </cell>
          <cell r="I15">
            <v>1</v>
          </cell>
          <cell r="K15">
            <v>750000</v>
          </cell>
          <cell r="L15">
            <v>750000</v>
          </cell>
        </row>
        <row r="16">
          <cell r="B16">
            <v>2</v>
          </cell>
          <cell r="D16" t="str">
            <v xml:space="preserve"> Pembongkaran + pembuangan</v>
          </cell>
          <cell r="H16" t="str">
            <v>Ls</v>
          </cell>
          <cell r="I16">
            <v>1</v>
          </cell>
          <cell r="K16">
            <v>4000000</v>
          </cell>
          <cell r="L16">
            <v>4000000</v>
          </cell>
        </row>
        <row r="17">
          <cell r="B17">
            <v>3</v>
          </cell>
          <cell r="D17" t="str">
            <v xml:space="preserve"> Pengukuran uitzet, pasang bouwplank.</v>
          </cell>
          <cell r="H17" t="str">
            <v>Ls</v>
          </cell>
          <cell r="I17">
            <v>1</v>
          </cell>
          <cell r="K17">
            <v>1500000</v>
          </cell>
          <cell r="L17">
            <v>1500000</v>
          </cell>
        </row>
        <row r="18">
          <cell r="B18">
            <v>4</v>
          </cell>
          <cell r="D18" t="str">
            <v xml:space="preserve"> Pasang papan nama proyek</v>
          </cell>
          <cell r="H18" t="str">
            <v>Ls</v>
          </cell>
          <cell r="I18">
            <v>1</v>
          </cell>
          <cell r="K18">
            <v>250000</v>
          </cell>
          <cell r="L18">
            <v>250000</v>
          </cell>
        </row>
        <row r="19">
          <cell r="B19">
            <v>5</v>
          </cell>
          <cell r="D19" t="str">
            <v xml:space="preserve"> Penyediaan obat-obatan P3K</v>
          </cell>
          <cell r="H19" t="str">
            <v>Ls</v>
          </cell>
          <cell r="I19">
            <v>1</v>
          </cell>
          <cell r="K19">
            <v>200000</v>
          </cell>
          <cell r="L19">
            <v>200000</v>
          </cell>
        </row>
        <row r="20">
          <cell r="B20">
            <v>6</v>
          </cell>
          <cell r="D20" t="str">
            <v xml:space="preserve"> Mobilisasi dan demobilisasi</v>
          </cell>
          <cell r="H20" t="str">
            <v>Ls</v>
          </cell>
          <cell r="I20">
            <v>1</v>
          </cell>
          <cell r="K20">
            <v>1500000</v>
          </cell>
          <cell r="L20">
            <v>1500000</v>
          </cell>
        </row>
        <row r="21">
          <cell r="D21" t="str">
            <v>SUB TOTAL  I</v>
          </cell>
          <cell r="L21">
            <v>8200000</v>
          </cell>
        </row>
        <row r="22">
          <cell r="B22" t="str">
            <v>II</v>
          </cell>
          <cell r="D22" t="str">
            <v>PEKERJAAN TANAH</v>
          </cell>
        </row>
        <row r="23">
          <cell r="B23">
            <v>1</v>
          </cell>
          <cell r="D23" t="str">
            <v>Galian tanah untuk pondasi</v>
          </cell>
          <cell r="H23" t="str">
            <v>A.1</v>
          </cell>
          <cell r="I23">
            <v>93.91</v>
          </cell>
          <cell r="J23" t="str">
            <v>M3</v>
          </cell>
          <cell r="K23">
            <v>19775</v>
          </cell>
          <cell r="L23">
            <v>1857070.25</v>
          </cell>
        </row>
        <row r="24">
          <cell r="B24">
            <v>2</v>
          </cell>
          <cell r="D24" t="str">
            <v>Urugan tanah bekas galian</v>
          </cell>
          <cell r="H24" t="str">
            <v>A.17</v>
          </cell>
          <cell r="I24">
            <v>55.16</v>
          </cell>
          <cell r="J24" t="str">
            <v>M3</v>
          </cell>
          <cell r="K24">
            <v>6660</v>
          </cell>
          <cell r="L24">
            <v>367365.6</v>
          </cell>
        </row>
        <row r="25">
          <cell r="B25">
            <v>3</v>
          </cell>
          <cell r="D25" t="str">
            <v xml:space="preserve">Urugan pasir bawah  pondasi </v>
          </cell>
          <cell r="H25" t="str">
            <v>A.18</v>
          </cell>
          <cell r="I25">
            <v>2.33</v>
          </cell>
          <cell r="J25" t="str">
            <v>M3</v>
          </cell>
          <cell r="K25">
            <v>146691.20000000001</v>
          </cell>
          <cell r="L25">
            <v>341790.5</v>
          </cell>
        </row>
        <row r="26">
          <cell r="D26" t="str">
            <v>SUB TOTAL  II</v>
          </cell>
          <cell r="L26">
            <v>2566226.35</v>
          </cell>
        </row>
        <row r="27">
          <cell r="B27" t="str">
            <v>III</v>
          </cell>
          <cell r="D27" t="str">
            <v xml:space="preserve"> PEKERJAAN BATU DAN BETON</v>
          </cell>
        </row>
        <row r="28">
          <cell r="B28">
            <v>1</v>
          </cell>
          <cell r="D28" t="str">
            <v>Pasang lantai kerja beton tumbuk adk 1:3:5</v>
          </cell>
          <cell r="H28" t="str">
            <v>G.44</v>
          </cell>
          <cell r="I28">
            <v>2.33</v>
          </cell>
          <cell r="J28" t="str">
            <v>M3</v>
          </cell>
          <cell r="K28">
            <v>612956.9</v>
          </cell>
          <cell r="L28">
            <v>1428189.58</v>
          </cell>
        </row>
        <row r="29">
          <cell r="B29">
            <v>2</v>
          </cell>
          <cell r="D29" t="str">
            <v>Pasang Beton bertulang sloop adk 1:2:3</v>
          </cell>
          <cell r="H29" t="str">
            <v>G.41+3/4 I.2(b)+1/2 F.8</v>
          </cell>
          <cell r="I29">
            <v>4.3499999999999996</v>
          </cell>
          <cell r="J29" t="str">
            <v>M3</v>
          </cell>
          <cell r="K29">
            <v>2846717.7800000003</v>
          </cell>
          <cell r="L29">
            <v>12383222.34</v>
          </cell>
        </row>
        <row r="30">
          <cell r="B30">
            <v>3</v>
          </cell>
          <cell r="D30" t="str">
            <v>Pasang Beton bertulang pondasi footplat adk 1:2:3</v>
          </cell>
          <cell r="H30" t="str">
            <v>G.41+3/4 I.2(b)+1/2 F.8</v>
          </cell>
          <cell r="I30">
            <v>22.95</v>
          </cell>
          <cell r="J30" t="str">
            <v>M3</v>
          </cell>
          <cell r="K30">
            <v>2846717.7800000003</v>
          </cell>
          <cell r="L30">
            <v>65332173.049999997</v>
          </cell>
        </row>
        <row r="31">
          <cell r="B31">
            <v>4</v>
          </cell>
          <cell r="D31" t="str">
            <v>Pasang Beton bertulang kolom Praktis adk 1:2:3</v>
          </cell>
          <cell r="H31" t="str">
            <v>G.41+3/4 I.2(a)+1/2 F.8</v>
          </cell>
          <cell r="I31">
            <v>4.1399999999999997</v>
          </cell>
          <cell r="J31" t="str">
            <v>M3</v>
          </cell>
          <cell r="K31">
            <v>2649475.14</v>
          </cell>
          <cell r="L31">
            <v>10968827.08</v>
          </cell>
        </row>
        <row r="32">
          <cell r="B32">
            <v>5</v>
          </cell>
          <cell r="D32" t="str">
            <v>Pasang Beton bertulang balok  adk 1:2:3</v>
          </cell>
          <cell r="H32" t="str">
            <v>G.41+3/4 I.2(b)+1/2 F.8</v>
          </cell>
          <cell r="I32">
            <v>11.93</v>
          </cell>
          <cell r="J32" t="str">
            <v>M3</v>
          </cell>
          <cell r="K32">
            <v>2846717.7800000003</v>
          </cell>
          <cell r="L32">
            <v>33961343.119999997</v>
          </cell>
        </row>
        <row r="33">
          <cell r="B33">
            <v>6</v>
          </cell>
          <cell r="D33" t="str">
            <v>Pasang Beton bertulang ring balok adk 1:2:3</v>
          </cell>
          <cell r="H33" t="str">
            <v>G.41+3/4 I.2(b)+1/2 F.8</v>
          </cell>
          <cell r="I33">
            <v>4.7699999999999996</v>
          </cell>
          <cell r="J33" t="str">
            <v>M3</v>
          </cell>
          <cell r="K33">
            <v>2846717.7800000003</v>
          </cell>
          <cell r="L33">
            <v>13578843.810000001</v>
          </cell>
        </row>
        <row r="34">
          <cell r="B34">
            <v>7</v>
          </cell>
          <cell r="D34" t="str">
            <v>Pasang Beton bertulang plat lantai adk 1:2:3</v>
          </cell>
          <cell r="H34" t="str">
            <v>G.41+3/4 I.2(b)+F.8</v>
          </cell>
          <cell r="I34">
            <v>20.84</v>
          </cell>
          <cell r="J34" t="str">
            <v>M3</v>
          </cell>
          <cell r="K34">
            <v>3348157.7800000003</v>
          </cell>
          <cell r="L34">
            <v>69775608.140000001</v>
          </cell>
        </row>
        <row r="35">
          <cell r="B35">
            <v>8</v>
          </cell>
          <cell r="D35" t="str">
            <v>Pasang Beton bertulang dak atap dan lisplank beton adk 1:2:3</v>
          </cell>
          <cell r="H35" t="str">
            <v>G.41+3/4 I.2(b)+F.8</v>
          </cell>
          <cell r="I35">
            <v>5.31</v>
          </cell>
          <cell r="J35" t="str">
            <v>M3</v>
          </cell>
          <cell r="K35">
            <v>3348157.7800000003</v>
          </cell>
          <cell r="L35">
            <v>17778717.809999999</v>
          </cell>
        </row>
        <row r="36">
          <cell r="B36">
            <v>9</v>
          </cell>
          <cell r="D36" t="str">
            <v>Pasang Beton bertulang. tangga adk 1:2:3</v>
          </cell>
          <cell r="H36" t="str">
            <v>G.41+3/4 I.2(b)+F.8</v>
          </cell>
          <cell r="I36">
            <v>13.38</v>
          </cell>
          <cell r="J36" t="str">
            <v>M3</v>
          </cell>
          <cell r="K36">
            <v>3348157.7800000003</v>
          </cell>
          <cell r="L36">
            <v>44798351.100000001</v>
          </cell>
        </row>
        <row r="37">
          <cell r="B37">
            <v>10</v>
          </cell>
          <cell r="D37" t="str">
            <v>Pasang rabat keliling bangunan</v>
          </cell>
          <cell r="H37" t="str">
            <v>G.67</v>
          </cell>
          <cell r="I37">
            <v>59</v>
          </cell>
          <cell r="J37" t="str">
            <v>M2</v>
          </cell>
          <cell r="K37">
            <v>58988.04</v>
          </cell>
          <cell r="L37">
            <v>3480294.36</v>
          </cell>
        </row>
        <row r="38">
          <cell r="B38">
            <v>11</v>
          </cell>
          <cell r="D38" t="str">
            <v>Pasangan dinding bata adk. 1: 4.</v>
          </cell>
          <cell r="H38" t="str">
            <v>G.33h+G.32a</v>
          </cell>
          <cell r="I38">
            <v>33.023000000000003</v>
          </cell>
          <cell r="J38" t="str">
            <v>M3</v>
          </cell>
          <cell r="K38">
            <v>383258.81</v>
          </cell>
          <cell r="L38">
            <v>12656355.68</v>
          </cell>
        </row>
        <row r="39">
          <cell r="B39">
            <v>12</v>
          </cell>
          <cell r="D39" t="str">
            <v xml:space="preserve">Plesteran dinding adk.1:4 </v>
          </cell>
          <cell r="H39" t="str">
            <v>G.50q+G.48</v>
          </cell>
          <cell r="I39">
            <v>660.46</v>
          </cell>
          <cell r="J39" t="str">
            <v>M2</v>
          </cell>
          <cell r="K39">
            <v>19133.61</v>
          </cell>
          <cell r="L39">
            <v>12636984.060000001</v>
          </cell>
        </row>
        <row r="40">
          <cell r="B40">
            <v>13</v>
          </cell>
          <cell r="D40" t="str">
            <v xml:space="preserve">Pasang lantai keramik 40x40 cm </v>
          </cell>
          <cell r="H40" t="str">
            <v>Supl.III(e)</v>
          </cell>
          <cell r="I40">
            <v>231.3</v>
          </cell>
          <cell r="J40" t="str">
            <v>M2</v>
          </cell>
          <cell r="K40">
            <v>64791.59</v>
          </cell>
          <cell r="L40">
            <v>14986294.77</v>
          </cell>
        </row>
        <row r="41">
          <cell r="B41">
            <v>14</v>
          </cell>
          <cell r="D41" t="str">
            <v>Pasang lantai keramik 20x20 cm KM</v>
          </cell>
          <cell r="H41" t="str">
            <v>Supl.III(c)</v>
          </cell>
          <cell r="I41">
            <v>12</v>
          </cell>
          <cell r="J41" t="str">
            <v>M2</v>
          </cell>
          <cell r="K41">
            <v>64691.59</v>
          </cell>
          <cell r="L41">
            <v>776299.08</v>
          </cell>
        </row>
        <row r="42">
          <cell r="B42">
            <v>15</v>
          </cell>
          <cell r="D42" t="str">
            <v xml:space="preserve">Pasang dinding keramik 20x20 cm </v>
          </cell>
          <cell r="H42" t="str">
            <v>Supl.IV(c)</v>
          </cell>
          <cell r="I42">
            <v>45.36</v>
          </cell>
          <cell r="J42" t="str">
            <v>M2</v>
          </cell>
          <cell r="K42">
            <v>88741.59</v>
          </cell>
          <cell r="L42">
            <v>4025318.52</v>
          </cell>
        </row>
        <row r="43">
          <cell r="D43" t="str">
            <v>SUB TOTAL  III</v>
          </cell>
          <cell r="L43">
            <v>318566822.5</v>
          </cell>
        </row>
        <row r="44">
          <cell r="B44" t="str">
            <v>IV</v>
          </cell>
          <cell r="D44" t="str">
            <v xml:space="preserve"> PEKERJAAN KAYU, KUSEN DAN KACA</v>
          </cell>
        </row>
        <row r="45">
          <cell r="B45">
            <v>1</v>
          </cell>
          <cell r="D45" t="str">
            <v xml:space="preserve"> Pasang kusen pintu dan jendela kayu kelas II</v>
          </cell>
          <cell r="H45" t="str">
            <v>F.27(b)</v>
          </cell>
          <cell r="I45">
            <v>1.5</v>
          </cell>
          <cell r="J45" t="str">
            <v>M3</v>
          </cell>
          <cell r="K45">
            <v>3180138</v>
          </cell>
          <cell r="L45">
            <v>4770207</v>
          </cell>
        </row>
        <row r="46">
          <cell r="B46">
            <v>2</v>
          </cell>
          <cell r="D46" t="str">
            <v xml:space="preserve"> Pasang kuda-kuda baja ringan zinkcolum</v>
          </cell>
          <cell r="H46" t="str">
            <v>Supl.XIII</v>
          </cell>
          <cell r="I46">
            <v>323</v>
          </cell>
          <cell r="J46" t="str">
            <v>M2</v>
          </cell>
          <cell r="K46">
            <v>203841</v>
          </cell>
          <cell r="L46">
            <v>65840643</v>
          </cell>
        </row>
        <row r="47">
          <cell r="B47">
            <v>3</v>
          </cell>
          <cell r="D47" t="str">
            <v xml:space="preserve"> Kuda-kuda konsul kayu kelas II disugu rapih</v>
          </cell>
          <cell r="H47" t="str">
            <v>F.27(b)</v>
          </cell>
          <cell r="I47">
            <v>1.99</v>
          </cell>
          <cell r="J47" t="str">
            <v>M3</v>
          </cell>
          <cell r="K47">
            <v>3180138</v>
          </cell>
          <cell r="L47">
            <v>6328474.6200000001</v>
          </cell>
        </row>
        <row r="48">
          <cell r="B48">
            <v>4</v>
          </cell>
          <cell r="D48" t="str">
            <v xml:space="preserve"> Daun pintu double triplek</v>
          </cell>
          <cell r="H48" t="str">
            <v>F.33.1(d)</v>
          </cell>
          <cell r="I48">
            <v>5.67</v>
          </cell>
          <cell r="J48" t="str">
            <v>M2</v>
          </cell>
          <cell r="K48">
            <v>330193</v>
          </cell>
          <cell r="L48">
            <v>1872194.31</v>
          </cell>
        </row>
        <row r="49">
          <cell r="B49">
            <v>5</v>
          </cell>
          <cell r="D49" t="str">
            <v xml:space="preserve"> Daun pintu panel kaca 5 mm kayu kelas II</v>
          </cell>
          <cell r="H49" t="str">
            <v>F.36(d)</v>
          </cell>
          <cell r="I49">
            <v>7.56</v>
          </cell>
          <cell r="J49" t="str">
            <v>M2</v>
          </cell>
          <cell r="K49">
            <v>435778</v>
          </cell>
          <cell r="L49">
            <v>3294481.68</v>
          </cell>
        </row>
        <row r="50">
          <cell r="B50">
            <v>6</v>
          </cell>
          <cell r="D50" t="str">
            <v xml:space="preserve"> Daun  jendela panel  kaca 5 mm kayu kelas II</v>
          </cell>
          <cell r="H50" t="str">
            <v>F.36(d)</v>
          </cell>
          <cell r="I50">
            <v>27.16</v>
          </cell>
          <cell r="J50" t="str">
            <v>M2</v>
          </cell>
          <cell r="K50">
            <v>435778</v>
          </cell>
          <cell r="L50">
            <v>11835730.48</v>
          </cell>
        </row>
        <row r="51">
          <cell r="B51">
            <v>7</v>
          </cell>
          <cell r="D51" t="str">
            <v xml:space="preserve"> Pasang jalusi kayu kelas II</v>
          </cell>
          <cell r="H51" t="str">
            <v>F.31(b)</v>
          </cell>
          <cell r="I51">
            <v>14.14</v>
          </cell>
          <cell r="J51" t="str">
            <v>M2</v>
          </cell>
          <cell r="K51">
            <v>175280.5</v>
          </cell>
          <cell r="L51">
            <v>2478466.27</v>
          </cell>
        </row>
        <row r="52">
          <cell r="B52">
            <v>8</v>
          </cell>
          <cell r="D52" t="str">
            <v xml:space="preserve"> Kaca mati 5 mm (polos)</v>
          </cell>
          <cell r="H52" t="str">
            <v>F.37(a)</v>
          </cell>
          <cell r="I52">
            <v>0.89</v>
          </cell>
          <cell r="J52" t="str">
            <v>M2</v>
          </cell>
          <cell r="K52">
            <v>128644</v>
          </cell>
          <cell r="L52">
            <v>114493.16</v>
          </cell>
        </row>
        <row r="53">
          <cell r="B53">
            <v>9</v>
          </cell>
          <cell r="D53" t="str">
            <v xml:space="preserve"> Pasang pintu PVC KM/WC</v>
          </cell>
          <cell r="H53" t="str">
            <v>Ls</v>
          </cell>
          <cell r="I53">
            <v>4</v>
          </cell>
          <cell r="J53" t="str">
            <v>unit</v>
          </cell>
          <cell r="K53">
            <v>450000</v>
          </cell>
          <cell r="L53">
            <v>1800000</v>
          </cell>
        </row>
        <row r="54">
          <cell r="D54" t="str">
            <v>SUB TOTAL  IV</v>
          </cell>
          <cell r="L54">
            <v>98334690.520000011</v>
          </cell>
        </row>
        <row r="55">
          <cell r="B55" t="str">
            <v>V</v>
          </cell>
          <cell r="D55" t="str">
            <v>PEKERJAAN ATAP DAN PLAFOND</v>
          </cell>
        </row>
        <row r="56">
          <cell r="B56">
            <v>1</v>
          </cell>
          <cell r="D56" t="str">
            <v>Pasang atap genteng plentong</v>
          </cell>
          <cell r="H56" t="str">
            <v>H.2.1(c)</v>
          </cell>
          <cell r="I56">
            <v>395.8</v>
          </cell>
          <cell r="J56" t="str">
            <v>M2</v>
          </cell>
          <cell r="K56">
            <v>32340</v>
          </cell>
          <cell r="L56">
            <v>12800172</v>
          </cell>
        </row>
        <row r="57">
          <cell r="B57">
            <v>2</v>
          </cell>
          <cell r="D57" t="str">
            <v>Pasang bubungan genteng plentong</v>
          </cell>
          <cell r="H57" t="str">
            <v>H.6+G.16(c)</v>
          </cell>
          <cell r="I57">
            <v>42.5</v>
          </cell>
          <cell r="J57" t="str">
            <v>M'</v>
          </cell>
          <cell r="K57">
            <v>31740</v>
          </cell>
          <cell r="L57">
            <v>1348950</v>
          </cell>
        </row>
        <row r="58">
          <cell r="B58">
            <v>3</v>
          </cell>
          <cell r="D58" t="str">
            <v>Pasang rangka plafond 4/6 kayu klas III</v>
          </cell>
          <cell r="H58" t="str">
            <v>F.1.1</v>
          </cell>
          <cell r="I58">
            <v>5.6020000000000003</v>
          </cell>
          <cell r="J58" t="str">
            <v>M3</v>
          </cell>
          <cell r="K58">
            <v>2685950</v>
          </cell>
          <cell r="L58">
            <v>15046691.9</v>
          </cell>
        </row>
        <row r="59">
          <cell r="B59">
            <v>4</v>
          </cell>
          <cell r="D59" t="str">
            <v>Pasang Plafond triplek 3 mm</v>
          </cell>
          <cell r="H59" t="str">
            <v>D.12(a)</v>
          </cell>
          <cell r="I59">
            <v>549.20000000000005</v>
          </cell>
          <cell r="J59" t="str">
            <v>M2</v>
          </cell>
          <cell r="K59">
            <v>23115</v>
          </cell>
          <cell r="L59">
            <v>12694758</v>
          </cell>
        </row>
        <row r="60">
          <cell r="B60">
            <v>5</v>
          </cell>
          <cell r="D60" t="str">
            <v>Pasang list planfond kayu 5/5 cm</v>
          </cell>
          <cell r="H60" t="str">
            <v>Supl.BMPK.15</v>
          </cell>
          <cell r="I60">
            <v>564.53</v>
          </cell>
          <cell r="J60" t="str">
            <v>M'</v>
          </cell>
          <cell r="K60">
            <v>24235</v>
          </cell>
          <cell r="L60">
            <v>13681384.550000001</v>
          </cell>
        </row>
        <row r="61">
          <cell r="B61">
            <v>6</v>
          </cell>
          <cell r="D61" t="str">
            <v>Pasang list plank papan kayu klas II</v>
          </cell>
          <cell r="H61" t="str">
            <v>F.21</v>
          </cell>
          <cell r="I61">
            <v>37.200000000000003</v>
          </cell>
          <cell r="J61" t="str">
            <v>M2</v>
          </cell>
          <cell r="K61">
            <v>93324</v>
          </cell>
          <cell r="L61">
            <v>3471652.8</v>
          </cell>
        </row>
        <row r="62">
          <cell r="D62" t="str">
            <v>SUB TOTAL  V</v>
          </cell>
          <cell r="L62">
            <v>59043609.25</v>
          </cell>
        </row>
        <row r="63">
          <cell r="B63" t="str">
            <v>VI</v>
          </cell>
          <cell r="D63" t="str">
            <v>PEKERJAAN PENGECATAN</v>
          </cell>
          <cell r="K63" t="str">
            <v/>
          </cell>
          <cell r="L63" t="str">
            <v/>
          </cell>
        </row>
        <row r="64">
          <cell r="B64">
            <v>1</v>
          </cell>
          <cell r="D64" t="str">
            <v>Pengecatan kusen daun pintu, jendela, jalusi, dan list plank kayu</v>
          </cell>
          <cell r="H64" t="str">
            <v>Supl.IX.1</v>
          </cell>
          <cell r="I64">
            <v>409.97</v>
          </cell>
          <cell r="J64" t="str">
            <v>M2</v>
          </cell>
          <cell r="K64">
            <v>14171.75</v>
          </cell>
          <cell r="L64">
            <v>5809992.3499999996</v>
          </cell>
        </row>
        <row r="65">
          <cell r="B65">
            <v>2</v>
          </cell>
          <cell r="D65" t="str">
            <v>Mengecat dinding dengan cat tembok</v>
          </cell>
          <cell r="H65" t="str">
            <v>G.53.1</v>
          </cell>
          <cell r="I65">
            <v>660.46</v>
          </cell>
          <cell r="J65" t="str">
            <v>M2</v>
          </cell>
          <cell r="K65">
            <v>7561</v>
          </cell>
          <cell r="L65">
            <v>4993738.0599999996</v>
          </cell>
        </row>
        <row r="66">
          <cell r="B66">
            <v>3</v>
          </cell>
          <cell r="D66" t="str">
            <v>Mengecat plafond dengan cat tembok</v>
          </cell>
          <cell r="H66" t="str">
            <v>G.53.1</v>
          </cell>
          <cell r="I66">
            <v>549.20000000000005</v>
          </cell>
          <cell r="J66" t="str">
            <v>M2</v>
          </cell>
          <cell r="K66">
            <v>7561</v>
          </cell>
          <cell r="L66">
            <v>4152501.2</v>
          </cell>
        </row>
        <row r="68">
          <cell r="D68" t="str">
            <v>SUB TOTAL  VI</v>
          </cell>
          <cell r="L68">
            <v>14956231.609999999</v>
          </cell>
        </row>
        <row r="69">
          <cell r="B69" t="str">
            <v>VII</v>
          </cell>
          <cell r="D69" t="str">
            <v>PEKERJAAN KUNCI, ENGSEL DAN LAIN-LAIN</v>
          </cell>
        </row>
        <row r="70">
          <cell r="B70">
            <v>1</v>
          </cell>
          <cell r="D70" t="str">
            <v>Pasang kunci pintu 2 slag mutu baik</v>
          </cell>
          <cell r="H70" t="str">
            <v>Supl.BMPK.1(a)</v>
          </cell>
          <cell r="I70">
            <v>6</v>
          </cell>
          <cell r="J70" t="str">
            <v>buah</v>
          </cell>
          <cell r="K70">
            <v>74000</v>
          </cell>
          <cell r="L70">
            <v>444000</v>
          </cell>
        </row>
        <row r="71">
          <cell r="B71">
            <v>2</v>
          </cell>
          <cell r="D71" t="str">
            <v>Engsel pintu untuk satu pintu 3 buah engsel</v>
          </cell>
          <cell r="H71" t="str">
            <v>Supl.BMPK.2(a)</v>
          </cell>
          <cell r="I71">
            <v>27</v>
          </cell>
          <cell r="J71" t="str">
            <v>buah</v>
          </cell>
          <cell r="K71">
            <v>8266</v>
          </cell>
          <cell r="L71">
            <v>223182</v>
          </cell>
        </row>
        <row r="72">
          <cell r="B72">
            <v>3</v>
          </cell>
          <cell r="D72" t="str">
            <v>Engsel jendela  2 buah untuk 1 daun jendela</v>
          </cell>
          <cell r="H72" t="str">
            <v>Supl.BMPK.2(b)</v>
          </cell>
          <cell r="I72">
            <v>62</v>
          </cell>
          <cell r="J72" t="str">
            <v>buah</v>
          </cell>
          <cell r="K72">
            <v>7066</v>
          </cell>
          <cell r="L72">
            <v>438092</v>
          </cell>
        </row>
        <row r="73">
          <cell r="B73">
            <v>4</v>
          </cell>
          <cell r="D73" t="str">
            <v>Grendel pintu 2 buah untuk satu daun pintu</v>
          </cell>
          <cell r="H73" t="str">
            <v>Supl.BMPK.5(a)</v>
          </cell>
          <cell r="I73">
            <v>18</v>
          </cell>
          <cell r="J73" t="str">
            <v>buah</v>
          </cell>
          <cell r="K73">
            <v>6566</v>
          </cell>
          <cell r="L73">
            <v>118188</v>
          </cell>
        </row>
        <row r="74">
          <cell r="B74">
            <v>5</v>
          </cell>
          <cell r="D74" t="str">
            <v>Grendel jendela 1 buah untuk 1 buah daun jendela</v>
          </cell>
          <cell r="H74" t="str">
            <v>Supl.BMPK.5(b)</v>
          </cell>
          <cell r="I74">
            <v>31</v>
          </cell>
          <cell r="J74" t="str">
            <v>buah</v>
          </cell>
          <cell r="K74">
            <v>6566</v>
          </cell>
          <cell r="L74">
            <v>203546</v>
          </cell>
        </row>
        <row r="75">
          <cell r="B75">
            <v>6</v>
          </cell>
          <cell r="D75" t="str">
            <v>Hak angin jendela 1 buah untuk 1 buah daun jendela</v>
          </cell>
          <cell r="H75" t="str">
            <v>Supl.BMPK.4</v>
          </cell>
          <cell r="I75">
            <v>31</v>
          </cell>
          <cell r="J75" t="str">
            <v>buah</v>
          </cell>
          <cell r="K75">
            <v>4066</v>
          </cell>
          <cell r="L75">
            <v>126046</v>
          </cell>
        </row>
        <row r="76">
          <cell r="B76">
            <v>7</v>
          </cell>
          <cell r="D76" t="str">
            <v>Tarikan jendela</v>
          </cell>
          <cell r="H76" t="str">
            <v>Supl.BMPK.3(a)</v>
          </cell>
          <cell r="I76">
            <v>31</v>
          </cell>
          <cell r="J76" t="str">
            <v>buah</v>
          </cell>
          <cell r="K76">
            <v>11066</v>
          </cell>
          <cell r="L76">
            <v>343046</v>
          </cell>
        </row>
        <row r="77">
          <cell r="D77" t="str">
            <v>SUB TOTAL  VII</v>
          </cell>
          <cell r="L77">
            <v>1896100</v>
          </cell>
        </row>
        <row r="78">
          <cell r="B78" t="str">
            <v>VIII</v>
          </cell>
          <cell r="D78" t="str">
            <v>PEKERJAAN SANITAIR DAN INSTALASI AIR</v>
          </cell>
        </row>
        <row r="79">
          <cell r="B79">
            <v>1</v>
          </cell>
          <cell r="D79" t="str">
            <v>Pembuatan saluran air hujan keliling bangunan</v>
          </cell>
          <cell r="H79" t="str">
            <v>G.81</v>
          </cell>
          <cell r="I79">
            <v>80</v>
          </cell>
          <cell r="J79" t="str">
            <v>M'</v>
          </cell>
          <cell r="K79">
            <v>70725.08</v>
          </cell>
          <cell r="L79">
            <v>5658006.4000000004</v>
          </cell>
        </row>
        <row r="80">
          <cell r="B80">
            <v>2</v>
          </cell>
          <cell r="D80" t="str">
            <v>Pasang Instalasi air bersih pipa pvc 1/2"</v>
          </cell>
          <cell r="H80" t="str">
            <v>Supl.BMPK.13</v>
          </cell>
          <cell r="I80">
            <v>64</v>
          </cell>
          <cell r="J80" t="str">
            <v>M'</v>
          </cell>
          <cell r="K80">
            <v>91150</v>
          </cell>
          <cell r="L80">
            <v>5833600</v>
          </cell>
        </row>
        <row r="81">
          <cell r="B81">
            <v>3</v>
          </cell>
          <cell r="D81" t="str">
            <v>Pasang Instalasi air bersih pipa pvc 3/4"</v>
          </cell>
          <cell r="H81" t="str">
            <v>Supl.BMPK.12</v>
          </cell>
          <cell r="I81">
            <v>55</v>
          </cell>
          <cell r="J81" t="str">
            <v>M'</v>
          </cell>
          <cell r="K81">
            <v>120050</v>
          </cell>
          <cell r="L81">
            <v>6602750</v>
          </cell>
        </row>
        <row r="82">
          <cell r="B82">
            <v>4</v>
          </cell>
          <cell r="D82" t="str">
            <v>Pasang pipa pvc d 3" (grey watter)</v>
          </cell>
          <cell r="H82" t="str">
            <v>Supl.BMPK.13.b</v>
          </cell>
          <cell r="I82">
            <v>50</v>
          </cell>
          <cell r="J82" t="str">
            <v>M'</v>
          </cell>
          <cell r="K82">
            <v>90550</v>
          </cell>
          <cell r="L82">
            <v>4527500</v>
          </cell>
        </row>
        <row r="83">
          <cell r="B83">
            <v>5</v>
          </cell>
          <cell r="D83" t="str">
            <v>Pasang pipa pvc d 4" (black watter)</v>
          </cell>
          <cell r="H83" t="str">
            <v>Supl.BMPK.14</v>
          </cell>
          <cell r="I83">
            <v>71.5</v>
          </cell>
          <cell r="J83" t="str">
            <v>M'</v>
          </cell>
          <cell r="K83">
            <v>76785</v>
          </cell>
          <cell r="L83">
            <v>5490127.5</v>
          </cell>
        </row>
        <row r="84">
          <cell r="B84">
            <v>6</v>
          </cell>
          <cell r="D84" t="str">
            <v>Pasang pipa pvc d 4" (black watter) limbah medis</v>
          </cell>
          <cell r="H84" t="str">
            <v>Supl.BMPK.14</v>
          </cell>
          <cell r="I84">
            <v>54</v>
          </cell>
          <cell r="J84" t="str">
            <v>M'</v>
          </cell>
          <cell r="K84">
            <v>76785</v>
          </cell>
          <cell r="L84">
            <v>4146390</v>
          </cell>
        </row>
        <row r="85">
          <cell r="B85">
            <v>7</v>
          </cell>
          <cell r="D85" t="str">
            <v>Pasang kran stenlis steel d 1/2" mutu baik</v>
          </cell>
          <cell r="H85" t="str">
            <v>Ls</v>
          </cell>
          <cell r="I85">
            <v>7</v>
          </cell>
          <cell r="J85" t="str">
            <v>bh</v>
          </cell>
          <cell r="K85">
            <v>45000</v>
          </cell>
          <cell r="L85">
            <v>315000</v>
          </cell>
        </row>
        <row r="86">
          <cell r="B86">
            <v>8</v>
          </cell>
          <cell r="D86" t="str">
            <v>Pasang kran leher angsa diameter  1/2"</v>
          </cell>
          <cell r="H86" t="str">
            <v>Ls</v>
          </cell>
          <cell r="I86">
            <v>4</v>
          </cell>
          <cell r="J86" t="str">
            <v>bh</v>
          </cell>
          <cell r="K86">
            <v>35000</v>
          </cell>
          <cell r="L86">
            <v>140000</v>
          </cell>
        </row>
        <row r="87">
          <cell r="B87">
            <v>9</v>
          </cell>
          <cell r="D87" t="str">
            <v>Pasang floor drained</v>
          </cell>
          <cell r="H87" t="str">
            <v>Ls</v>
          </cell>
          <cell r="I87">
            <v>8</v>
          </cell>
          <cell r="J87" t="str">
            <v>bh</v>
          </cell>
          <cell r="K87">
            <v>48000</v>
          </cell>
          <cell r="L87">
            <v>384000</v>
          </cell>
        </row>
        <row r="88">
          <cell r="B88">
            <v>10</v>
          </cell>
          <cell r="D88" t="str">
            <v xml:space="preserve">Pasang Bak cuci piring aluminium </v>
          </cell>
          <cell r="H88" t="str">
            <v>Ls</v>
          </cell>
          <cell r="I88">
            <v>4</v>
          </cell>
          <cell r="J88" t="str">
            <v>bh</v>
          </cell>
          <cell r="K88">
            <v>235000</v>
          </cell>
          <cell r="L88">
            <v>940000</v>
          </cell>
        </row>
        <row r="89">
          <cell r="B89">
            <v>11</v>
          </cell>
          <cell r="D89" t="str">
            <v>Pasang closed jongkok</v>
          </cell>
          <cell r="H89" t="str">
            <v>Supl.BMPK.6(a)</v>
          </cell>
          <cell r="I89">
            <v>8</v>
          </cell>
          <cell r="J89" t="str">
            <v>unt</v>
          </cell>
          <cell r="K89">
            <v>210672.34</v>
          </cell>
          <cell r="L89">
            <v>1685378.72</v>
          </cell>
        </row>
        <row r="90">
          <cell r="B90">
            <v>12</v>
          </cell>
          <cell r="D90" t="str">
            <v>Kaca cermin 60 x 80 cm tebal 5 mm bepel semua sisi muka</v>
          </cell>
          <cell r="H90" t="str">
            <v>Ls</v>
          </cell>
          <cell r="I90">
            <v>1</v>
          </cell>
          <cell r="K90">
            <v>250000</v>
          </cell>
          <cell r="L90">
            <v>250000</v>
          </cell>
        </row>
        <row r="91">
          <cell r="B91">
            <v>13</v>
          </cell>
          <cell r="D91" t="str">
            <v>Pasang wash tavel</v>
          </cell>
          <cell r="H91" t="str">
            <v>T.B.5</v>
          </cell>
          <cell r="I91">
            <v>1</v>
          </cell>
          <cell r="J91" t="str">
            <v>unt</v>
          </cell>
          <cell r="K91">
            <v>784550</v>
          </cell>
          <cell r="L91">
            <v>784550</v>
          </cell>
        </row>
        <row r="92">
          <cell r="D92" t="str">
            <v>SUB TOTAL  VIII</v>
          </cell>
          <cell r="L92">
            <v>36757302.619999997</v>
          </cell>
        </row>
        <row r="93">
          <cell r="B93" t="str">
            <v>IX</v>
          </cell>
          <cell r="D93" t="str">
            <v>PEKERJAAN INSTALASI LISTRIK</v>
          </cell>
        </row>
        <row r="94">
          <cell r="B94">
            <v>1</v>
          </cell>
          <cell r="D94" t="str">
            <v>Pemasangan instalasi listrik</v>
          </cell>
          <cell r="H94" t="str">
            <v>Hitung</v>
          </cell>
          <cell r="I94">
            <v>100</v>
          </cell>
          <cell r="J94" t="str">
            <v>titik</v>
          </cell>
          <cell r="K94">
            <v>32500</v>
          </cell>
          <cell r="L94">
            <v>3250000</v>
          </cell>
        </row>
        <row r="95">
          <cell r="B95">
            <v>2</v>
          </cell>
          <cell r="D95" t="str">
            <v>Pasang kabel NYY 2,5 mm</v>
          </cell>
          <cell r="H95" t="str">
            <v>Hitung</v>
          </cell>
          <cell r="I95">
            <v>16</v>
          </cell>
          <cell r="J95" t="str">
            <v>rol</v>
          </cell>
          <cell r="K95">
            <v>82500</v>
          </cell>
          <cell r="L95">
            <v>1320000</v>
          </cell>
        </row>
        <row r="96">
          <cell r="B96">
            <v>3</v>
          </cell>
          <cell r="D96" t="str">
            <v>Stop kontak</v>
          </cell>
          <cell r="H96" t="str">
            <v>Hitung</v>
          </cell>
          <cell r="I96">
            <v>25</v>
          </cell>
          <cell r="J96" t="str">
            <v>buah</v>
          </cell>
          <cell r="K96">
            <v>15000</v>
          </cell>
          <cell r="L96">
            <v>375000</v>
          </cell>
        </row>
        <row r="97">
          <cell r="B97">
            <v>4</v>
          </cell>
          <cell r="D97" t="str">
            <v>Sakelar Ganda Kualitas baik</v>
          </cell>
          <cell r="H97" t="str">
            <v>Hitung</v>
          </cell>
          <cell r="I97">
            <v>4</v>
          </cell>
          <cell r="J97" t="str">
            <v>buah</v>
          </cell>
          <cell r="K97">
            <v>20000</v>
          </cell>
          <cell r="L97">
            <v>80000</v>
          </cell>
        </row>
        <row r="98">
          <cell r="B98">
            <v>5</v>
          </cell>
          <cell r="D98" t="str">
            <v>Sakelar Tunggal Kualitas baik</v>
          </cell>
          <cell r="H98" t="str">
            <v>Hitung</v>
          </cell>
          <cell r="I98">
            <v>16</v>
          </cell>
          <cell r="J98" t="str">
            <v>buah</v>
          </cell>
          <cell r="K98">
            <v>15000</v>
          </cell>
          <cell r="L98">
            <v>240000</v>
          </cell>
        </row>
        <row r="99">
          <cell r="B99">
            <v>6</v>
          </cell>
          <cell r="D99" t="str">
            <v>Saklar tripel</v>
          </cell>
          <cell r="H99" t="str">
            <v>Hitung</v>
          </cell>
          <cell r="I99">
            <v>6</v>
          </cell>
          <cell r="J99" t="str">
            <v>unit</v>
          </cell>
          <cell r="K99">
            <v>25000</v>
          </cell>
          <cell r="L99">
            <v>150000</v>
          </cell>
        </row>
        <row r="100">
          <cell r="B100">
            <v>7</v>
          </cell>
          <cell r="D100" t="str">
            <v>Lampu pijar 25 watt</v>
          </cell>
          <cell r="H100" t="str">
            <v>Hitung</v>
          </cell>
          <cell r="I100">
            <v>8</v>
          </cell>
          <cell r="J100" t="str">
            <v>buah</v>
          </cell>
          <cell r="K100">
            <v>5000</v>
          </cell>
          <cell r="L100">
            <v>40000</v>
          </cell>
        </row>
        <row r="101">
          <cell r="B101">
            <v>8</v>
          </cell>
          <cell r="D101" t="str">
            <v>Lampu TL  1 x 20 Watt lengkap</v>
          </cell>
          <cell r="H101" t="str">
            <v>Hitung</v>
          </cell>
          <cell r="I101">
            <v>38</v>
          </cell>
          <cell r="J101" t="str">
            <v>buah</v>
          </cell>
          <cell r="K101">
            <v>45000</v>
          </cell>
          <cell r="L101">
            <v>1710000</v>
          </cell>
        </row>
        <row r="102">
          <cell r="B102">
            <v>9</v>
          </cell>
          <cell r="D102" t="str">
            <v>Lampu TL  2 x 20 Watt lengkap</v>
          </cell>
          <cell r="H102" t="str">
            <v>Hitung</v>
          </cell>
          <cell r="I102">
            <v>29</v>
          </cell>
          <cell r="J102" t="str">
            <v>buah</v>
          </cell>
          <cell r="K102">
            <v>75000</v>
          </cell>
          <cell r="L102">
            <v>2175000</v>
          </cell>
        </row>
        <row r="103">
          <cell r="B103">
            <v>10</v>
          </cell>
          <cell r="D103" t="str">
            <v>Pasang penangkal petir kawat tembaga</v>
          </cell>
          <cell r="H103" t="str">
            <v>Hitung</v>
          </cell>
          <cell r="I103">
            <v>2</v>
          </cell>
          <cell r="J103" t="str">
            <v>unit</v>
          </cell>
          <cell r="K103">
            <v>1500000</v>
          </cell>
          <cell r="L103">
            <v>3000000</v>
          </cell>
        </row>
        <row r="104">
          <cell r="B104">
            <v>11</v>
          </cell>
          <cell r="D104" t="str">
            <v>Box sekring 2 group</v>
          </cell>
          <cell r="H104" t="str">
            <v>Hitung</v>
          </cell>
          <cell r="I104">
            <v>1</v>
          </cell>
          <cell r="J104" t="str">
            <v>unit</v>
          </cell>
          <cell r="K104">
            <v>150000</v>
          </cell>
          <cell r="L104">
            <v>150000</v>
          </cell>
        </row>
        <row r="105">
          <cell r="D105" t="str">
            <v>SUB TOTAL  IX</v>
          </cell>
          <cell r="L105">
            <v>12490000</v>
          </cell>
        </row>
        <row r="106">
          <cell r="B106" t="str">
            <v>X</v>
          </cell>
          <cell r="D106" t="str">
            <v>PEKERJAAN LAIN-LAIN</v>
          </cell>
        </row>
        <row r="107">
          <cell r="B107">
            <v>1</v>
          </cell>
          <cell r="D107" t="str">
            <v>Biaya IMB</v>
          </cell>
          <cell r="H107" t="str">
            <v>Ls</v>
          </cell>
          <cell r="I107">
            <v>1</v>
          </cell>
          <cell r="J107" t="str">
            <v>unit</v>
          </cell>
          <cell r="K107">
            <v>1790625</v>
          </cell>
          <cell r="L107">
            <v>1790625</v>
          </cell>
        </row>
        <row r="108">
          <cell r="B108">
            <v>2</v>
          </cell>
          <cell r="D108" t="str">
            <v>Pembuatan sumur resapan</v>
          </cell>
          <cell r="H108" t="str">
            <v>Ls</v>
          </cell>
          <cell r="I108">
            <v>2</v>
          </cell>
          <cell r="K108">
            <v>3500000</v>
          </cell>
          <cell r="L108">
            <v>7000000</v>
          </cell>
        </row>
        <row r="109">
          <cell r="B109">
            <v>3</v>
          </cell>
          <cell r="D109" t="str">
            <v>Finishing proyek</v>
          </cell>
          <cell r="H109" t="str">
            <v>Ls</v>
          </cell>
          <cell r="I109">
            <v>1</v>
          </cell>
          <cell r="K109">
            <v>1000000</v>
          </cell>
          <cell r="L109">
            <v>1000000</v>
          </cell>
        </row>
        <row r="110">
          <cell r="D110" t="str">
            <v>SUB TOTAL  X</v>
          </cell>
          <cell r="L110">
            <v>9790625</v>
          </cell>
        </row>
        <row r="111">
          <cell r="B111" t="str">
            <v>A</v>
          </cell>
          <cell r="D111" t="str">
            <v>JUMLAH</v>
          </cell>
          <cell r="L111">
            <v>562601607.8499999</v>
          </cell>
        </row>
        <row r="112">
          <cell r="B112" t="str">
            <v>B</v>
          </cell>
          <cell r="D112" t="str">
            <v>PPN 10%</v>
          </cell>
          <cell r="L112">
            <v>56260160.789999999</v>
          </cell>
        </row>
        <row r="113">
          <cell r="B113" t="str">
            <v>C</v>
          </cell>
          <cell r="D113" t="str">
            <v>JUMLAH  (A+B)</v>
          </cell>
          <cell r="L113">
            <v>618861768.63999987</v>
          </cell>
        </row>
        <row r="114">
          <cell r="B114" t="str">
            <v>D</v>
          </cell>
          <cell r="D114" t="str">
            <v>JUMLAH DIBULATKAN</v>
          </cell>
          <cell r="L114">
            <v>618861000</v>
          </cell>
        </row>
        <row r="115">
          <cell r="N115" t="str">
            <v>REKAPITULASI RENCANA ANGGARAN BIAYA</v>
          </cell>
        </row>
        <row r="116">
          <cell r="N116" t="str">
            <v>( R A B )</v>
          </cell>
        </row>
        <row r="118">
          <cell r="N118" t="str">
            <v>KEGIATAN</v>
          </cell>
          <cell r="O118" t="str">
            <v>:</v>
          </cell>
          <cell r="P118" t="str">
            <v>PEMBANGUNAN GEDUNG, KANTOR SEKOLAH, PUSKESMAS DAN PEMAGARAN</v>
          </cell>
        </row>
        <row r="119">
          <cell r="O119" t="str">
            <v>:</v>
          </cell>
          <cell r="P119" t="str">
            <v>DANA ALOKASI KHUSUS BIDANG KESEHATAN (DAK)</v>
          </cell>
        </row>
        <row r="120">
          <cell r="N120" t="str">
            <v>PEKERJAAN</v>
          </cell>
          <cell r="O120" t="str">
            <v>:</v>
          </cell>
          <cell r="P120" t="str">
            <v>PEMBANGUNAN GEDUNG PUSKESMAS PERAWATAN (RAWAT INAP) KECAMATAN PANJANG</v>
          </cell>
        </row>
        <row r="121">
          <cell r="N121" t="str">
            <v>LOKASI</v>
          </cell>
          <cell r="O121" t="str">
            <v>:</v>
          </cell>
          <cell r="P121" t="str">
            <v>PANJANG</v>
          </cell>
        </row>
        <row r="122">
          <cell r="N122" t="str">
            <v>KODYA</v>
          </cell>
          <cell r="O122" t="str">
            <v>:</v>
          </cell>
          <cell r="P122" t="str">
            <v>BANDAR LAMPUNG</v>
          </cell>
        </row>
        <row r="123">
          <cell r="N123" t="str">
            <v>TAHUN ANGGARAN</v>
          </cell>
          <cell r="O123" t="str">
            <v>:</v>
          </cell>
          <cell r="P123" t="str">
            <v>2006</v>
          </cell>
        </row>
        <row r="125">
          <cell r="N125" t="str">
            <v>NO.</v>
          </cell>
          <cell r="O125" t="str">
            <v>URAIAN  PEKERJAAN</v>
          </cell>
          <cell r="U125" t="str">
            <v>TOTAL</v>
          </cell>
        </row>
        <row r="126">
          <cell r="U126" t="str">
            <v>HARGA</v>
          </cell>
        </row>
        <row r="127">
          <cell r="U127" t="str">
            <v>(Rp)</v>
          </cell>
        </row>
        <row r="128">
          <cell r="N128" t="str">
            <v>I</v>
          </cell>
          <cell r="P128" t="str">
            <v xml:space="preserve"> PEKERJAAN PERSIAPAN</v>
          </cell>
          <cell r="U128">
            <v>8200000</v>
          </cell>
        </row>
        <row r="129">
          <cell r="N129" t="str">
            <v>II</v>
          </cell>
          <cell r="P129" t="str">
            <v>PEKERJAAN TANAH</v>
          </cell>
          <cell r="U129">
            <v>2566226.35</v>
          </cell>
        </row>
        <row r="130">
          <cell r="N130" t="str">
            <v>III</v>
          </cell>
          <cell r="P130" t="str">
            <v xml:space="preserve"> PEKERJAAN BATU DAN BETON</v>
          </cell>
          <cell r="U130">
            <v>318566822.5</v>
          </cell>
        </row>
        <row r="131">
          <cell r="N131" t="str">
            <v>IV</v>
          </cell>
          <cell r="P131" t="str">
            <v xml:space="preserve"> PEKERJAAN KAYU, KUSEN DAN KACA</v>
          </cell>
          <cell r="U131">
            <v>98334690.520000011</v>
          </cell>
        </row>
        <row r="132">
          <cell r="N132" t="str">
            <v>V</v>
          </cell>
          <cell r="P132" t="str">
            <v>PEKERJAAN ATAP DAN PLAFOND</v>
          </cell>
          <cell r="U132">
            <v>59043609.25</v>
          </cell>
        </row>
        <row r="133">
          <cell r="N133" t="str">
            <v>VI</v>
          </cell>
          <cell r="P133" t="str">
            <v>PEKERJAAN PENGECATAN</v>
          </cell>
          <cell r="U133">
            <v>14956231.609999999</v>
          </cell>
        </row>
        <row r="134">
          <cell r="N134" t="str">
            <v>VII</v>
          </cell>
          <cell r="P134" t="str">
            <v>PEKERJAAN KUNCI, ENGSEL DAN LAIN-LAIN</v>
          </cell>
          <cell r="U134">
            <v>1896100</v>
          </cell>
        </row>
        <row r="135">
          <cell r="N135" t="str">
            <v>VIII</v>
          </cell>
          <cell r="P135" t="str">
            <v>PEKERJAAN SANITAIR DAN INSTALASI AIR</v>
          </cell>
          <cell r="U135">
            <v>36757302.619999997</v>
          </cell>
        </row>
        <row r="136">
          <cell r="N136" t="str">
            <v>IX</v>
          </cell>
          <cell r="P136" t="str">
            <v>PEKERJAAN INSTALASI LISTRIK</v>
          </cell>
          <cell r="U136">
            <v>12490000</v>
          </cell>
        </row>
        <row r="137">
          <cell r="N137" t="str">
            <v>X</v>
          </cell>
          <cell r="P137" t="str">
            <v>PEKERJAAN LAIN-LAIN</v>
          </cell>
          <cell r="U137">
            <v>9790625</v>
          </cell>
        </row>
        <row r="138">
          <cell r="P138" t="str">
            <v>JUMLAH ( I  s/d.  X)</v>
          </cell>
          <cell r="U138">
            <v>562601607.85000002</v>
          </cell>
        </row>
        <row r="139">
          <cell r="P139" t="str">
            <v>PPN 10%</v>
          </cell>
          <cell r="U139">
            <v>56260160.785000004</v>
          </cell>
        </row>
        <row r="140">
          <cell r="P140" t="str">
            <v>TOTAL</v>
          </cell>
          <cell r="U140">
            <v>618861768.63499999</v>
          </cell>
        </row>
        <row r="141">
          <cell r="P141" t="str">
            <v>DIBULATKAN</v>
          </cell>
          <cell r="U141">
            <v>618861000</v>
          </cell>
        </row>
        <row r="143">
          <cell r="N143" t="str">
            <v>Terbilang</v>
          </cell>
          <cell r="O143" t="str">
            <v>:</v>
          </cell>
          <cell r="P143" t="str">
            <v>Enam Ratus Delapan Belas Juta Delapan Ratus Enam Puluh Satu Ribu Rupiah</v>
          </cell>
        </row>
        <row r="146">
          <cell r="T146" t="str">
            <v>Bandar Lampung,      Juli 2006</v>
          </cell>
        </row>
        <row r="147">
          <cell r="O147" t="str">
            <v>Disetujui</v>
          </cell>
          <cell r="T147" t="str">
            <v>Konsultan Perencana</v>
          </cell>
        </row>
        <row r="148">
          <cell r="O148" t="str">
            <v>Pemimpin Kegiatan</v>
          </cell>
          <cell r="T148" t="str">
            <v>CV. NUSANTARA INDAH KONSULTAN</v>
          </cell>
        </row>
        <row r="154">
          <cell r="O154" t="str">
            <v>DIRMANSYAH, ST</v>
          </cell>
          <cell r="T154" t="str">
            <v>WAHYUNI</v>
          </cell>
        </row>
        <row r="155">
          <cell r="O155" t="str">
            <v>NIP. 460 019 077</v>
          </cell>
          <cell r="T155" t="str">
            <v>Direktris</v>
          </cell>
        </row>
        <row r="156">
          <cell r="N156" t="str">
            <v>REKAPITULASI RENCANA ANGGARAN BIAYA</v>
          </cell>
        </row>
        <row r="157">
          <cell r="N157" t="str">
            <v>( R A B )</v>
          </cell>
        </row>
        <row r="159">
          <cell r="N159" t="str">
            <v>KEGIATAN</v>
          </cell>
          <cell r="O159" t="str">
            <v>:</v>
          </cell>
          <cell r="P159" t="str">
            <v>PEMBANGUNAN GEDUNG, KANTOR SEKOLAH, PUSKESMAS DAN PEMAGARAN</v>
          </cell>
        </row>
        <row r="160">
          <cell r="O160" t="str">
            <v>:</v>
          </cell>
          <cell r="P160" t="str">
            <v>DANA ALOKASI KHUSUS BIDANG KESEHATAN (DAK)</v>
          </cell>
        </row>
        <row r="161">
          <cell r="N161" t="str">
            <v>PEKERJAAN</v>
          </cell>
          <cell r="O161" t="str">
            <v>:</v>
          </cell>
          <cell r="P161" t="str">
            <v>PENYEDIAAN INFRASTRUKTUR GEDUNG PUSKESMAS KECAMATAN PANJANG</v>
          </cell>
        </row>
        <row r="162">
          <cell r="N162" t="str">
            <v>LOKASI</v>
          </cell>
          <cell r="O162" t="str">
            <v>:</v>
          </cell>
          <cell r="P162" t="str">
            <v>PANJANG</v>
          </cell>
        </row>
        <row r="163">
          <cell r="N163" t="str">
            <v>KODYA</v>
          </cell>
          <cell r="O163" t="str">
            <v>:</v>
          </cell>
          <cell r="P163" t="str">
            <v>BANDAR LAMPUNG</v>
          </cell>
        </row>
        <row r="164">
          <cell r="N164" t="str">
            <v>TAHUN ANGGARAN</v>
          </cell>
          <cell r="O164" t="str">
            <v>:</v>
          </cell>
          <cell r="P164" t="str">
            <v>2006</v>
          </cell>
        </row>
        <row r="166">
          <cell r="N166" t="str">
            <v>NO.</v>
          </cell>
          <cell r="O166" t="str">
            <v>URAIAN  PEKERJAAN</v>
          </cell>
          <cell r="U166" t="str">
            <v>TOTAL</v>
          </cell>
        </row>
        <row r="167">
          <cell r="U167" t="str">
            <v>HARGA</v>
          </cell>
        </row>
        <row r="168">
          <cell r="U168" t="str">
            <v>(Rp)</v>
          </cell>
        </row>
        <row r="169">
          <cell r="N169" t="str">
            <v>A.</v>
          </cell>
          <cell r="P169" t="str">
            <v>PEMBANGUNAN GEDUNG PUSKESMAS PERAWATAN (RAWAT INAP) KECAMATAN PANJANG</v>
          </cell>
          <cell r="U169">
            <v>618861000</v>
          </cell>
        </row>
        <row r="170">
          <cell r="N170" t="str">
            <v>B</v>
          </cell>
          <cell r="P170" t="str">
            <v>PEMBANGUNAN PAGAR DEPAN PUSKESMAS PERAWATAN KECAMATAN PANJANG</v>
          </cell>
          <cell r="U170">
            <v>47139000</v>
          </cell>
        </row>
        <row r="171">
          <cell r="P171" t="str">
            <v>JUMLAH ( A  s/d.  B)</v>
          </cell>
          <cell r="U171">
            <v>666000000</v>
          </cell>
        </row>
        <row r="174">
          <cell r="N174" t="str">
            <v>Terbilang</v>
          </cell>
          <cell r="O174" t="str">
            <v>:</v>
          </cell>
          <cell r="P174" t="str">
            <v>Enam Ratus Enam Puluh Enam Juta Rupiah</v>
          </cell>
        </row>
        <row r="178">
          <cell r="T178" t="str">
            <v>Bandar Lampung,      Juli 2006</v>
          </cell>
        </row>
        <row r="179">
          <cell r="O179" t="str">
            <v>Disetujui</v>
          </cell>
          <cell r="T179" t="str">
            <v>Konsultan Perencana</v>
          </cell>
        </row>
        <row r="180">
          <cell r="O180" t="str">
            <v>Pemimpin Kegiatan</v>
          </cell>
          <cell r="T180" t="str">
            <v>CV. NUSANTARA INDAH KONSULTAN</v>
          </cell>
        </row>
        <row r="186">
          <cell r="O186" t="str">
            <v>DIRMANSYAH, ST</v>
          </cell>
          <cell r="T186" t="str">
            <v>WAHYUNI</v>
          </cell>
        </row>
      </sheetData>
      <sheetData sheetId="17">
        <row r="1">
          <cell r="B1" t="str">
            <v>RENCANA ANGGARAN BIAYA</v>
          </cell>
        </row>
        <row r="2">
          <cell r="B2" t="str">
            <v>( R A B )</v>
          </cell>
        </row>
        <row r="4">
          <cell r="B4" t="str">
            <v>KEGIATAN</v>
          </cell>
          <cell r="E4" t="str">
            <v>:</v>
          </cell>
          <cell r="F4" t="str">
            <v>PEMBANGUNAN GEDUNG, KANTOR SEKOLAH, PUSKESMAS DAN PEMAGARAN</v>
          </cell>
        </row>
        <row r="5">
          <cell r="F5" t="str">
            <v>DANA ALOKASI KHUSUS BIDANG KESEHATAN (DAK)</v>
          </cell>
        </row>
        <row r="6">
          <cell r="B6" t="str">
            <v>PEKERJAAN</v>
          </cell>
          <cell r="E6" t="str">
            <v>:</v>
          </cell>
          <cell r="F6" t="str">
            <v>PEMBANGUNAN PAGAR DEPAN PUSKESMAS PERAWATAN KECAMATAN PANJANG</v>
          </cell>
        </row>
        <row r="7">
          <cell r="B7" t="str">
            <v>LOKASI</v>
          </cell>
          <cell r="E7" t="str">
            <v>:</v>
          </cell>
          <cell r="F7" t="str">
            <v>PANJANG</v>
          </cell>
        </row>
        <row r="8">
          <cell r="B8" t="str">
            <v>KODYA</v>
          </cell>
          <cell r="E8" t="str">
            <v>:</v>
          </cell>
          <cell r="F8" t="str">
            <v>BANDAR LAMPUNG</v>
          </cell>
        </row>
        <row r="9">
          <cell r="B9" t="str">
            <v>TAHUN ANGGARAN</v>
          </cell>
          <cell r="E9" t="str">
            <v>:</v>
          </cell>
          <cell r="F9" t="str">
            <v>2006</v>
          </cell>
        </row>
        <row r="11">
          <cell r="K11" t="str">
            <v>HARGA</v>
          </cell>
          <cell r="L11" t="str">
            <v>TOTAL</v>
          </cell>
        </row>
        <row r="12">
          <cell r="B12" t="str">
            <v>NO.</v>
          </cell>
          <cell r="C12" t="str">
            <v>URAIAN  PEKERJAAN</v>
          </cell>
          <cell r="H12" t="str">
            <v>ANALISA</v>
          </cell>
          <cell r="I12" t="str">
            <v xml:space="preserve">    VOLUME</v>
          </cell>
          <cell r="K12" t="str">
            <v>SATUAN</v>
          </cell>
          <cell r="L12" t="str">
            <v>HARGA</v>
          </cell>
        </row>
        <row r="13">
          <cell r="K13" t="str">
            <v>(Rp)</v>
          </cell>
          <cell r="L13" t="str">
            <v>(Rp)</v>
          </cell>
        </row>
        <row r="14">
          <cell r="B14" t="str">
            <v>I</v>
          </cell>
          <cell r="D14" t="str">
            <v xml:space="preserve"> PEKERJAAN PERSIAPAN</v>
          </cell>
        </row>
        <row r="15">
          <cell r="B15">
            <v>1</v>
          </cell>
          <cell r="D15" t="str">
            <v xml:space="preserve"> Pengukuran uitzet, pasang bouwplank.</v>
          </cell>
          <cell r="H15" t="str">
            <v>Ls</v>
          </cell>
          <cell r="I15">
            <v>1</v>
          </cell>
          <cell r="K15">
            <v>866000</v>
          </cell>
          <cell r="L15">
            <v>866000</v>
          </cell>
        </row>
        <row r="16">
          <cell r="D16" t="str">
            <v>SUB TOTAL  I</v>
          </cell>
          <cell r="L16">
            <v>866000</v>
          </cell>
        </row>
        <row r="17">
          <cell r="B17" t="str">
            <v>II</v>
          </cell>
          <cell r="D17" t="str">
            <v>PEKERJAAN TANAH</v>
          </cell>
        </row>
        <row r="18">
          <cell r="B18">
            <v>1</v>
          </cell>
          <cell r="D18" t="str">
            <v>Galian tanah untuk pondasi</v>
          </cell>
          <cell r="H18" t="str">
            <v>A.1</v>
          </cell>
          <cell r="I18">
            <v>21.06</v>
          </cell>
          <cell r="J18" t="str">
            <v>M3</v>
          </cell>
          <cell r="K18">
            <v>19775</v>
          </cell>
          <cell r="L18">
            <v>416461.5</v>
          </cell>
        </row>
        <row r="19">
          <cell r="B19">
            <v>2</v>
          </cell>
          <cell r="D19" t="str">
            <v>Urugan tanah bekas galian</v>
          </cell>
          <cell r="H19" t="str">
            <v>A.17</v>
          </cell>
          <cell r="I19">
            <v>3.61</v>
          </cell>
          <cell r="J19" t="str">
            <v>M3</v>
          </cell>
          <cell r="K19">
            <v>6660</v>
          </cell>
          <cell r="L19">
            <v>24042.6</v>
          </cell>
        </row>
        <row r="20">
          <cell r="B20">
            <v>3</v>
          </cell>
          <cell r="D20" t="str">
            <v>Urugan pasir bawah  pondasi  dan lantai</v>
          </cell>
          <cell r="H20" t="str">
            <v>A.18</v>
          </cell>
          <cell r="I20">
            <v>0.88</v>
          </cell>
          <cell r="J20" t="str">
            <v>M3</v>
          </cell>
          <cell r="K20">
            <v>146691.20000000001</v>
          </cell>
          <cell r="L20">
            <v>129088.26</v>
          </cell>
        </row>
        <row r="21">
          <cell r="D21" t="str">
            <v>SUB TOTAL  II</v>
          </cell>
          <cell r="L21">
            <v>569592.36</v>
          </cell>
        </row>
        <row r="22">
          <cell r="B22" t="str">
            <v>III</v>
          </cell>
          <cell r="D22" t="str">
            <v>PEKERJAAN BATU DAN BETON</v>
          </cell>
        </row>
        <row r="23">
          <cell r="B23">
            <v>1</v>
          </cell>
          <cell r="D23" t="str">
            <v>Pasang batu kosong (aanstamping)</v>
          </cell>
          <cell r="H23" t="str">
            <v>G.2</v>
          </cell>
          <cell r="I23">
            <v>2.63</v>
          </cell>
          <cell r="J23" t="str">
            <v>M3</v>
          </cell>
          <cell r="K23">
            <v>222591</v>
          </cell>
          <cell r="L23">
            <v>585414.32999999996</v>
          </cell>
        </row>
        <row r="24">
          <cell r="B24">
            <v>2</v>
          </cell>
          <cell r="D24" t="str">
            <v>Pasang pondasi batu belah adk 1 : 4.</v>
          </cell>
          <cell r="H24" t="str">
            <v>G.32h+G.26(a)</v>
          </cell>
          <cell r="I24">
            <v>5.48</v>
          </cell>
          <cell r="J24" t="str">
            <v>M3</v>
          </cell>
          <cell r="K24">
            <v>527127.02</v>
          </cell>
          <cell r="L24">
            <v>2888656.07</v>
          </cell>
        </row>
        <row r="25">
          <cell r="B25">
            <v>3</v>
          </cell>
          <cell r="D25" t="str">
            <v>Pasang Beton bertulang kolom  adk 1:2:3</v>
          </cell>
          <cell r="H25" t="str">
            <v>G.41+3/4 I.2(b)+1/2 F.8</v>
          </cell>
          <cell r="I25">
            <v>0.56000000000000005</v>
          </cell>
          <cell r="J25" t="str">
            <v>M3</v>
          </cell>
          <cell r="K25">
            <v>2846717.7800000003</v>
          </cell>
          <cell r="L25">
            <v>1594161.96</v>
          </cell>
        </row>
        <row r="26">
          <cell r="B26">
            <v>4</v>
          </cell>
          <cell r="D26" t="str">
            <v>Pasang Beton bertulang sloof  adk 1:2:3</v>
          </cell>
          <cell r="H26" t="str">
            <v>G.41+3/4 I.2(b)+1/2 F.8</v>
          </cell>
          <cell r="I26">
            <v>0.54</v>
          </cell>
          <cell r="J26" t="str">
            <v>M3</v>
          </cell>
          <cell r="K26">
            <v>2846717.7800000003</v>
          </cell>
          <cell r="L26">
            <v>1537227.6</v>
          </cell>
        </row>
        <row r="27">
          <cell r="B27">
            <v>5</v>
          </cell>
          <cell r="D27" t="str">
            <v>Pasang Beton bertulang ring balok adk 1:2:3</v>
          </cell>
          <cell r="H27" t="str">
            <v>G.41+3/4 I.2(b)+1/2 F.8</v>
          </cell>
          <cell r="I27">
            <v>0.24</v>
          </cell>
          <cell r="J27" t="str">
            <v>M3</v>
          </cell>
          <cell r="K27">
            <v>2846717.7800000003</v>
          </cell>
          <cell r="L27">
            <v>683212.27</v>
          </cell>
        </row>
        <row r="28">
          <cell r="B28">
            <v>6</v>
          </cell>
          <cell r="D28" t="str">
            <v>Pasang Beton bertulang balok gantung adk 1:2:3</v>
          </cell>
          <cell r="H28" t="str">
            <v>G.41+3/4 I.2(b)+F.8</v>
          </cell>
          <cell r="I28">
            <v>0.15</v>
          </cell>
          <cell r="J28" t="str">
            <v>M3</v>
          </cell>
          <cell r="K28">
            <v>3348157.7800000003</v>
          </cell>
          <cell r="L28">
            <v>502223.67</v>
          </cell>
        </row>
        <row r="29">
          <cell r="B29">
            <v>7</v>
          </cell>
          <cell r="D29" t="str">
            <v>Pasang siger beton K 225 + finishing cat</v>
          </cell>
          <cell r="H29" t="str">
            <v>Ls</v>
          </cell>
          <cell r="I29">
            <v>1</v>
          </cell>
          <cell r="J29" t="str">
            <v>Unit</v>
          </cell>
          <cell r="K29">
            <v>2500000</v>
          </cell>
          <cell r="L29">
            <v>2500000</v>
          </cell>
        </row>
        <row r="30">
          <cell r="B30">
            <v>8</v>
          </cell>
          <cell r="D30" t="str">
            <v>Membentuk kolom pager depan</v>
          </cell>
          <cell r="H30" t="str">
            <v>Ls</v>
          </cell>
          <cell r="I30">
            <v>10</v>
          </cell>
          <cell r="J30" t="str">
            <v>Unit</v>
          </cell>
          <cell r="K30">
            <v>150000</v>
          </cell>
          <cell r="L30">
            <v>1500000</v>
          </cell>
        </row>
        <row r="31">
          <cell r="B31">
            <v>9</v>
          </cell>
          <cell r="D31" t="str">
            <v>Pasang profil motif tapis (depan belakang)</v>
          </cell>
          <cell r="H31" t="str">
            <v>Ls</v>
          </cell>
          <cell r="I31">
            <v>1</v>
          </cell>
          <cell r="J31" t="str">
            <v>Unit</v>
          </cell>
          <cell r="K31">
            <v>2100000</v>
          </cell>
          <cell r="L31">
            <v>2100000</v>
          </cell>
        </row>
        <row r="32">
          <cell r="B32">
            <v>10</v>
          </cell>
          <cell r="D32" t="str">
            <v>Pasang profil motif bunga (depan belakang)</v>
          </cell>
          <cell r="H32" t="str">
            <v>Ls</v>
          </cell>
          <cell r="I32">
            <v>20</v>
          </cell>
          <cell r="J32" t="str">
            <v>Unit</v>
          </cell>
          <cell r="K32">
            <v>85000</v>
          </cell>
          <cell r="L32">
            <v>1700000</v>
          </cell>
        </row>
        <row r="33">
          <cell r="B33">
            <v>11</v>
          </cell>
          <cell r="D33" t="str">
            <v>Pasang profil motif perahu (depan belakang)</v>
          </cell>
          <cell r="H33" t="str">
            <v>Ls</v>
          </cell>
          <cell r="I33">
            <v>1</v>
          </cell>
          <cell r="J33" t="str">
            <v>Unit</v>
          </cell>
          <cell r="K33">
            <v>4336400</v>
          </cell>
          <cell r="L33">
            <v>4336400</v>
          </cell>
        </row>
        <row r="34">
          <cell r="B34">
            <v>12</v>
          </cell>
          <cell r="D34" t="str">
            <v>Pasang ornamen orang-orangan 5 orang 1 group + finishing cat</v>
          </cell>
          <cell r="H34" t="str">
            <v>Ls</v>
          </cell>
          <cell r="I34">
            <v>14</v>
          </cell>
          <cell r="J34" t="str">
            <v>Unit</v>
          </cell>
          <cell r="K34">
            <v>195000</v>
          </cell>
          <cell r="L34">
            <v>2730000</v>
          </cell>
        </row>
        <row r="35">
          <cell r="B35">
            <v>13</v>
          </cell>
          <cell r="D35" t="str">
            <v>Pasang hurup plat stenlis papan nama</v>
          </cell>
          <cell r="H35" t="str">
            <v>Ls</v>
          </cell>
          <cell r="I35">
            <v>38</v>
          </cell>
          <cell r="J35" t="str">
            <v>Hrp</v>
          </cell>
          <cell r="K35">
            <v>50000</v>
          </cell>
          <cell r="L35">
            <v>1900000</v>
          </cell>
        </row>
        <row r="36">
          <cell r="B36">
            <v>14</v>
          </cell>
          <cell r="D36" t="str">
            <v>Pasang pipa galvanis dia. 1,25 " pager depan + finishing cat</v>
          </cell>
          <cell r="H36" t="str">
            <v>F.22a</v>
          </cell>
          <cell r="I36">
            <v>151.00299999999999</v>
          </cell>
          <cell r="J36" t="str">
            <v>Kg</v>
          </cell>
          <cell r="K36">
            <v>43250</v>
          </cell>
          <cell r="L36">
            <v>6530879.75</v>
          </cell>
        </row>
        <row r="37">
          <cell r="B37">
            <v>15</v>
          </cell>
          <cell r="D37" t="str">
            <v>Pasangan dinding bata adk. 1: 4.</v>
          </cell>
          <cell r="H37" t="str">
            <v>G.33h+G.32a</v>
          </cell>
          <cell r="I37">
            <v>4.6900000000000004</v>
          </cell>
          <cell r="J37" t="str">
            <v>M3</v>
          </cell>
          <cell r="K37">
            <v>383258.81</v>
          </cell>
          <cell r="L37">
            <v>1797483.82</v>
          </cell>
        </row>
        <row r="38">
          <cell r="B38">
            <v>16</v>
          </cell>
          <cell r="D38" t="str">
            <v xml:space="preserve">Plesteran dinding adk.1:4 </v>
          </cell>
          <cell r="H38" t="str">
            <v>G.50q+G.48</v>
          </cell>
          <cell r="I38">
            <v>93.8</v>
          </cell>
          <cell r="J38" t="str">
            <v>M2</v>
          </cell>
          <cell r="K38">
            <v>19133.61</v>
          </cell>
          <cell r="L38">
            <v>1794732.62</v>
          </cell>
        </row>
        <row r="39">
          <cell r="B39">
            <v>17</v>
          </cell>
          <cell r="D39" t="str">
            <v xml:space="preserve">Pasang granit dinding bilboard 40x40 cm </v>
          </cell>
          <cell r="H39" t="str">
            <v>Supl.IV(p)</v>
          </cell>
          <cell r="I39">
            <v>15.4</v>
          </cell>
          <cell r="J39" t="str">
            <v>M2</v>
          </cell>
          <cell r="K39">
            <v>313741.59000000003</v>
          </cell>
          <cell r="L39">
            <v>4831620.49</v>
          </cell>
        </row>
        <row r="40">
          <cell r="D40" t="str">
            <v>SUB TOTAL  III</v>
          </cell>
          <cell r="L40">
            <v>39512012.579999998</v>
          </cell>
        </row>
        <row r="41">
          <cell r="B41" t="str">
            <v>IV</v>
          </cell>
          <cell r="D41" t="str">
            <v>PEKERJAAN PENGECATAN</v>
          </cell>
          <cell r="K41" t="str">
            <v/>
          </cell>
          <cell r="L41" t="str">
            <v/>
          </cell>
        </row>
        <row r="42">
          <cell r="B42">
            <v>1</v>
          </cell>
          <cell r="D42" t="str">
            <v>Mengecat dinding pager dengan cat genteng</v>
          </cell>
          <cell r="H42" t="str">
            <v>G.53.2</v>
          </cell>
          <cell r="I42">
            <v>112.56</v>
          </cell>
          <cell r="J42" t="str">
            <v>M2</v>
          </cell>
          <cell r="K42">
            <v>6121</v>
          </cell>
          <cell r="L42">
            <v>688979.76</v>
          </cell>
        </row>
        <row r="43">
          <cell r="D43" t="str">
            <v>SUB TOTAL  IV</v>
          </cell>
          <cell r="L43">
            <v>688979.76</v>
          </cell>
        </row>
        <row r="44">
          <cell r="B44" t="str">
            <v>V</v>
          </cell>
          <cell r="D44" t="str">
            <v>PEKERJAAN INSTALASI LISTRIK</v>
          </cell>
        </row>
        <row r="45">
          <cell r="B45">
            <v>1</v>
          </cell>
          <cell r="D45" t="str">
            <v>Pemasangan instalasi listrik</v>
          </cell>
          <cell r="H45" t="str">
            <v>Hitung</v>
          </cell>
          <cell r="I45">
            <v>1</v>
          </cell>
          <cell r="J45" t="str">
            <v>titik</v>
          </cell>
          <cell r="K45">
            <v>32500</v>
          </cell>
          <cell r="L45">
            <v>32500</v>
          </cell>
        </row>
        <row r="46">
          <cell r="B46">
            <v>2</v>
          </cell>
          <cell r="D46" t="str">
            <v>Pasang kabel NYY 2,5 mm</v>
          </cell>
          <cell r="H46" t="str">
            <v>Hitung</v>
          </cell>
          <cell r="I46">
            <v>2</v>
          </cell>
          <cell r="J46" t="str">
            <v>rol</v>
          </cell>
          <cell r="K46">
            <v>82500</v>
          </cell>
          <cell r="L46">
            <v>165000</v>
          </cell>
        </row>
        <row r="47">
          <cell r="B47">
            <v>3</v>
          </cell>
          <cell r="D47" t="str">
            <v>Sakelar Ganda Kualitas baik</v>
          </cell>
          <cell r="H47" t="str">
            <v>Hitung</v>
          </cell>
          <cell r="I47">
            <v>1</v>
          </cell>
          <cell r="J47" t="str">
            <v>buah</v>
          </cell>
          <cell r="K47">
            <v>20000</v>
          </cell>
          <cell r="L47">
            <v>20000</v>
          </cell>
        </row>
        <row r="48">
          <cell r="B48">
            <v>4</v>
          </cell>
          <cell r="D48" t="str">
            <v>Lampu sport 100 watt + instalasi tanam</v>
          </cell>
          <cell r="H48" t="str">
            <v>Hitung</v>
          </cell>
          <cell r="I48">
            <v>2</v>
          </cell>
          <cell r="J48" t="str">
            <v>buah</v>
          </cell>
          <cell r="K48">
            <v>500000</v>
          </cell>
          <cell r="L48">
            <v>1000000</v>
          </cell>
        </row>
        <row r="49">
          <cell r="D49" t="str">
            <v>SUB TOTAL  V</v>
          </cell>
          <cell r="L49">
            <v>1217500</v>
          </cell>
        </row>
        <row r="50">
          <cell r="B50" t="str">
            <v>A</v>
          </cell>
          <cell r="D50" t="str">
            <v>JUMLAH</v>
          </cell>
          <cell r="L50">
            <v>42854084.700000003</v>
          </cell>
        </row>
        <row r="51">
          <cell r="B51" t="str">
            <v>B</v>
          </cell>
          <cell r="D51" t="str">
            <v>PPN 10%</v>
          </cell>
          <cell r="L51">
            <v>4285408.47</v>
          </cell>
        </row>
        <row r="52">
          <cell r="B52" t="str">
            <v>C</v>
          </cell>
          <cell r="D52" t="str">
            <v>JUMLAH  (A+B)</v>
          </cell>
          <cell r="L52">
            <v>47139493.170000002</v>
          </cell>
        </row>
        <row r="53">
          <cell r="B53" t="str">
            <v>D</v>
          </cell>
          <cell r="D53" t="str">
            <v>JUMLAH DIBULATKAN</v>
          </cell>
          <cell r="L53">
            <v>47139000</v>
          </cell>
        </row>
        <row r="54">
          <cell r="N54" t="str">
            <v>REKAPITULASI RENCANA ANGGARAN BIAYA</v>
          </cell>
        </row>
        <row r="55">
          <cell r="N55" t="str">
            <v>( R A B )</v>
          </cell>
        </row>
        <row r="57">
          <cell r="N57" t="str">
            <v>KEGIATAN</v>
          </cell>
          <cell r="O57" t="str">
            <v>:</v>
          </cell>
          <cell r="P57" t="str">
            <v>PEMBANGUNAN GEDUNG, KANTOR SEKOLAH, PUSKESMAS DAN PEMAGARAN</v>
          </cell>
        </row>
        <row r="58">
          <cell r="O58" t="str">
            <v>:</v>
          </cell>
          <cell r="P58" t="str">
            <v>DANA ALOKASI KHUSUS BIDANG KESEHATAN (DAK)</v>
          </cell>
        </row>
        <row r="59">
          <cell r="N59" t="str">
            <v>PEKERJAAN</v>
          </cell>
          <cell r="O59" t="str">
            <v>:</v>
          </cell>
          <cell r="P59" t="str">
            <v>PEMBANGUNAN PAGAR DEPAN PUSKESMAS PERAWATAN KECAMATAN PANJANG</v>
          </cell>
        </row>
        <row r="60">
          <cell r="N60" t="str">
            <v>LOKASI</v>
          </cell>
          <cell r="O60" t="str">
            <v>:</v>
          </cell>
          <cell r="P60" t="str">
            <v>PANJANG</v>
          </cell>
        </row>
        <row r="61">
          <cell r="N61" t="str">
            <v>KODYA</v>
          </cell>
          <cell r="O61" t="str">
            <v>:</v>
          </cell>
          <cell r="P61" t="str">
            <v>BANDAR LAMPUNG</v>
          </cell>
        </row>
        <row r="62">
          <cell r="N62" t="str">
            <v>TAHUN ANGGARAN</v>
          </cell>
          <cell r="O62" t="str">
            <v>:</v>
          </cell>
          <cell r="P62" t="str">
            <v>2006</v>
          </cell>
        </row>
        <row r="64">
          <cell r="N64" t="str">
            <v>NO.</v>
          </cell>
          <cell r="O64" t="str">
            <v>URAIAN  PEKERJAAN</v>
          </cell>
          <cell r="U64" t="str">
            <v>TOTAL</v>
          </cell>
        </row>
        <row r="65">
          <cell r="U65" t="str">
            <v>HARGA</v>
          </cell>
        </row>
        <row r="66">
          <cell r="U66" t="str">
            <v>(Rp)</v>
          </cell>
        </row>
        <row r="67">
          <cell r="N67" t="str">
            <v>I</v>
          </cell>
          <cell r="P67" t="str">
            <v xml:space="preserve"> PEKERJAAN PERSIAPAN</v>
          </cell>
          <cell r="U67">
            <v>866000</v>
          </cell>
        </row>
        <row r="68">
          <cell r="N68" t="str">
            <v>II</v>
          </cell>
          <cell r="P68" t="str">
            <v>PEKERJAAN TANAH</v>
          </cell>
          <cell r="U68">
            <v>569592.36</v>
          </cell>
        </row>
        <row r="69">
          <cell r="N69" t="str">
            <v>III</v>
          </cell>
          <cell r="P69" t="str">
            <v>PEKERJAAN BATU DAN BETON</v>
          </cell>
          <cell r="U69">
            <v>39512012.579999998</v>
          </cell>
        </row>
        <row r="70">
          <cell r="N70" t="str">
            <v>IV</v>
          </cell>
          <cell r="P70" t="str">
            <v>PEKERJAAN PENGECATAN</v>
          </cell>
          <cell r="U70">
            <v>688979.76</v>
          </cell>
        </row>
        <row r="71">
          <cell r="N71" t="str">
            <v>V</v>
          </cell>
          <cell r="P71" t="str">
            <v>PEKERJAAN INSTALASI LISTRIK</v>
          </cell>
          <cell r="U71">
            <v>1217500</v>
          </cell>
        </row>
        <row r="72">
          <cell r="P72" t="str">
            <v>JUMLAH ( I  s/d.  V)</v>
          </cell>
          <cell r="U72">
            <v>42854084.699999996</v>
          </cell>
        </row>
        <row r="73">
          <cell r="P73" t="str">
            <v>PPN 10%</v>
          </cell>
          <cell r="U73">
            <v>4285408.47</v>
          </cell>
        </row>
        <row r="74">
          <cell r="P74" t="str">
            <v>TOTAL</v>
          </cell>
          <cell r="U74">
            <v>47139493.169999994</v>
          </cell>
        </row>
        <row r="75">
          <cell r="P75" t="str">
            <v>DIBULATKAN</v>
          </cell>
          <cell r="U75">
            <v>47139000</v>
          </cell>
        </row>
        <row r="77">
          <cell r="N77" t="str">
            <v>Terbilang</v>
          </cell>
          <cell r="O77" t="str">
            <v>:</v>
          </cell>
          <cell r="P77" t="str">
            <v>EMPAT PULUH TUJUH JUTA SERATUS TIGA PULUH SEMBILAN RIBU RUPIAH</v>
          </cell>
        </row>
        <row r="80">
          <cell r="R80" t="str">
            <v>Bandar Lampung,      Juli 2006</v>
          </cell>
        </row>
        <row r="81">
          <cell r="N81" t="str">
            <v>Disetujui</v>
          </cell>
        </row>
        <row r="82">
          <cell r="N82" t="str">
            <v>Pejabat Pembuat Komitmen/Pimpinan Kegiatan</v>
          </cell>
          <cell r="R82" t="str">
            <v>PANITIA PELELANGAN</v>
          </cell>
        </row>
        <row r="88">
          <cell r="N88" t="str">
            <v>Hi.HARSONO,ST</v>
          </cell>
          <cell r="R88" t="str">
            <v>FAISOL MUCHTAR,ST</v>
          </cell>
        </row>
        <row r="89">
          <cell r="N89" t="str">
            <v>NIP.010096935</v>
          </cell>
          <cell r="R89" t="str">
            <v>NIP. 460021411</v>
          </cell>
        </row>
      </sheetData>
      <sheetData sheetId="18"/>
      <sheetData sheetId="19"/>
      <sheetData sheetId="2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awaran"/>
      <sheetName val="upah"/>
      <sheetName val="analisa"/>
      <sheetName val="RAB"/>
      <sheetName val="scedule"/>
      <sheetName val="METODE"/>
      <sheetName val="subkon"/>
      <sheetName val="personil"/>
      <sheetName val="alat"/>
      <sheetName val="Sheet3"/>
      <sheetName val="rangking"/>
      <sheetName val="Sheet1"/>
      <sheetName val="Sheet2"/>
    </sheetNames>
    <sheetDataSet>
      <sheetData sheetId="0"/>
      <sheetData sheetId="1">
        <row r="22">
          <cell r="H22">
            <v>45000</v>
          </cell>
        </row>
        <row r="23">
          <cell r="H23">
            <v>45000</v>
          </cell>
        </row>
        <row r="24">
          <cell r="H24">
            <v>45000</v>
          </cell>
        </row>
        <row r="62">
          <cell r="H62">
            <v>750000</v>
          </cell>
        </row>
        <row r="63">
          <cell r="H63">
            <v>750000</v>
          </cell>
        </row>
      </sheetData>
      <sheetData sheetId="2"/>
      <sheetData sheetId="3">
        <row r="90">
          <cell r="F90" t="str">
            <v>MOMEN PASAMBUNA</v>
          </cell>
        </row>
      </sheetData>
      <sheetData sheetId="4"/>
      <sheetData sheetId="5"/>
      <sheetData sheetId="6"/>
      <sheetData sheetId="7"/>
      <sheetData sheetId="8"/>
      <sheetData sheetId="9"/>
      <sheetData sheetId="10"/>
      <sheetData sheetId="11"/>
      <sheetData sheetId="1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
      <sheetName val="MPU"/>
      <sheetName val="Jad"/>
      <sheetName val="RAB"/>
      <sheetName val="Mob"/>
      <sheetName val="Ana"/>
      <sheetName val="Alat"/>
      <sheetName val="U&amp;B"/>
      <sheetName val="Sub"/>
      <sheetName val="Mob. Alat"/>
      <sheetName val="Mob Alat"/>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plop"/>
      <sheetName val="E1"/>
      <sheetName val="Cov"/>
      <sheetName val="OFF"/>
      <sheetName val="Rkp"/>
      <sheetName val="Rab"/>
      <sheetName val="Anls"/>
      <sheetName val="AT"/>
      <sheetName val="Basic"/>
      <sheetName val="Anl-Eq"/>
      <sheetName val="Sched"/>
      <sheetName val="Subkon"/>
      <sheetName val="N-Kd"/>
      <sheetName val="Metode"/>
      <sheetName val="MM"/>
      <sheetName val="Anl"/>
      <sheetName val="D.1.7"/>
      <sheetName val="D.1.5"/>
      <sheetName val="D.2.3"/>
      <sheetName val="D.2.2"/>
      <sheetName val="D-3 (M)"/>
      <sheetName val="D-7 (M)"/>
      <sheetName val=" R A B"/>
      <sheetName val="HRG BHN"/>
      <sheetName val="Daftar Harga"/>
      <sheetName val="blok 7"/>
      <sheetName val="Quary"/>
      <sheetName val="Div.2"/>
      <sheetName val="Div.3"/>
      <sheetName val="Div.8"/>
      <sheetName val="AHSbj"/>
      <sheetName val="SUM"/>
      <sheetName val="Div.5"/>
      <sheetName val="ANALISA OKE"/>
      <sheetName val="ANA"/>
      <sheetName val="harga baha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bilang (3)"/>
      <sheetName val="Terbilang (2)"/>
      <sheetName val="Terbilang"/>
      <sheetName val="RKS"/>
      <sheetName val="BATAS"/>
      <sheetName val="SAMPUL"/>
      <sheetName val="UpahBahan"/>
      <sheetName val="Analisa"/>
      <sheetName val="BU 3 LKL ga"/>
      <sheetName val="ANALISA OK"/>
      <sheetName val="BU 3 LKL"/>
      <sheetName val="BU 2 LKL"/>
      <sheetName val="BU 1 LKL"/>
      <sheetName val="3 LKL"/>
      <sheetName val="2 LKL"/>
      <sheetName val="SMP 1 LOKAL"/>
      <sheetName val="1 LKL"/>
    </sheetNames>
    <sheetDataSet>
      <sheetData sheetId="0"/>
      <sheetData sheetId="1"/>
      <sheetData sheetId="2"/>
      <sheetData sheetId="3"/>
      <sheetData sheetId="4"/>
      <sheetData sheetId="5"/>
      <sheetData sheetId="6">
        <row r="7">
          <cell r="B7" t="str">
            <v>Pekerja</v>
          </cell>
          <cell r="D7">
            <v>37500</v>
          </cell>
        </row>
        <row r="8">
          <cell r="B8" t="str">
            <v>Tukang Batu</v>
          </cell>
          <cell r="D8">
            <v>50000</v>
          </cell>
        </row>
        <row r="9">
          <cell r="B9" t="str">
            <v>Tukang</v>
          </cell>
          <cell r="D9">
            <v>50000</v>
          </cell>
        </row>
        <row r="10">
          <cell r="B10" t="str">
            <v>Tukang Besi</v>
          </cell>
          <cell r="D10">
            <v>50000</v>
          </cell>
        </row>
        <row r="11">
          <cell r="B11" t="str">
            <v>Tukang Besi Konstruksi</v>
          </cell>
          <cell r="D11">
            <v>50000</v>
          </cell>
        </row>
        <row r="12">
          <cell r="B12" t="str">
            <v>Tukang Cat</v>
          </cell>
          <cell r="D12">
            <v>50000</v>
          </cell>
        </row>
        <row r="13">
          <cell r="B13" t="str">
            <v>Tukang Gali</v>
          </cell>
          <cell r="D13">
            <v>50000</v>
          </cell>
        </row>
        <row r="14">
          <cell r="B14" t="str">
            <v>Tukang Kayu</v>
          </cell>
          <cell r="D14">
            <v>50000</v>
          </cell>
        </row>
        <row r="15">
          <cell r="B15" t="str">
            <v>Tukang Khusus Aluminium</v>
          </cell>
          <cell r="D15">
            <v>0</v>
          </cell>
        </row>
        <row r="16">
          <cell r="B16" t="str">
            <v>Tukang Las Konstruksi</v>
          </cell>
          <cell r="D16">
            <v>0</v>
          </cell>
        </row>
        <row r="17">
          <cell r="B17" t="str">
            <v>Tukang Las Biasa</v>
          </cell>
          <cell r="D17">
            <v>50000</v>
          </cell>
        </row>
        <row r="18">
          <cell r="B18" t="str">
            <v>Kepala Tukang</v>
          </cell>
          <cell r="D18">
            <v>52000</v>
          </cell>
        </row>
        <row r="19">
          <cell r="B19" t="str">
            <v>Instalatur Listrik</v>
          </cell>
          <cell r="D19">
            <v>50000</v>
          </cell>
        </row>
        <row r="20">
          <cell r="B20" t="str">
            <v>Asisten Instalatur Listrik</v>
          </cell>
          <cell r="D20">
            <v>35000</v>
          </cell>
        </row>
        <row r="21">
          <cell r="B21" t="str">
            <v>Ahli Bor</v>
          </cell>
          <cell r="D21">
            <v>0</v>
          </cell>
        </row>
        <row r="22">
          <cell r="B22" t="str">
            <v>Operator Bor</v>
          </cell>
          <cell r="D22">
            <v>0</v>
          </cell>
        </row>
        <row r="23">
          <cell r="B23" t="str">
            <v>Pembantu Operator Bor</v>
          </cell>
          <cell r="D23">
            <v>0</v>
          </cell>
        </row>
        <row r="24">
          <cell r="B24" t="str">
            <v>Tukang Pipa</v>
          </cell>
          <cell r="D24">
            <v>50000</v>
          </cell>
        </row>
        <row r="25">
          <cell r="B25" t="str">
            <v>Asisten Instalatur Listrik</v>
          </cell>
          <cell r="D25">
            <v>0</v>
          </cell>
        </row>
        <row r="26">
          <cell r="B26" t="str">
            <v>Mandor</v>
          </cell>
          <cell r="D26">
            <v>55000</v>
          </cell>
        </row>
        <row r="27">
          <cell r="B27" t="str">
            <v>Pekerja Terampil</v>
          </cell>
          <cell r="D27">
            <v>35000</v>
          </cell>
        </row>
        <row r="28">
          <cell r="B28" t="str">
            <v>Surveyor Geodesi</v>
          </cell>
          <cell r="D28">
            <v>55000</v>
          </cell>
        </row>
        <row r="29">
          <cell r="B29" t="str">
            <v>Operator Terlatih</v>
          </cell>
          <cell r="D29">
            <v>62500</v>
          </cell>
        </row>
        <row r="30">
          <cell r="B30" t="str">
            <v>Buruh Terlatih</v>
          </cell>
          <cell r="D30">
            <v>40000</v>
          </cell>
        </row>
        <row r="31">
          <cell r="B31" t="str">
            <v>Buruh Tak Terlatih</v>
          </cell>
          <cell r="D31">
            <v>30000</v>
          </cell>
        </row>
        <row r="32">
          <cell r="B32" t="str">
            <v>Sopir</v>
          </cell>
          <cell r="D32">
            <v>40000</v>
          </cell>
        </row>
        <row r="34">
          <cell r="B34" t="str">
            <v>MATERIAL</v>
          </cell>
        </row>
        <row r="35">
          <cell r="B35" t="str">
            <v>Air</v>
          </cell>
          <cell r="D35">
            <v>50</v>
          </cell>
        </row>
        <row r="36">
          <cell r="B36" t="str">
            <v>Asbes Gelombang Kecil</v>
          </cell>
          <cell r="D36">
            <v>37800</v>
          </cell>
        </row>
        <row r="37">
          <cell r="B37" t="str">
            <v>Abu Batu</v>
          </cell>
          <cell r="D37">
            <v>0</v>
          </cell>
        </row>
        <row r="38">
          <cell r="B38" t="str">
            <v>Agregat Halus untuk Base</v>
          </cell>
          <cell r="D38">
            <v>0</v>
          </cell>
        </row>
        <row r="39">
          <cell r="B39" t="str">
            <v>Agregat Halus untuk Lapen/Hotmik</v>
          </cell>
          <cell r="D39">
            <v>0</v>
          </cell>
        </row>
        <row r="40">
          <cell r="B40" t="str">
            <v>Agregat Kasar untuk Base</v>
          </cell>
          <cell r="D40">
            <v>0</v>
          </cell>
        </row>
        <row r="41">
          <cell r="B41" t="str">
            <v>Agregat Kasar untuk Lapen/Hotmik</v>
          </cell>
          <cell r="D41">
            <v>0</v>
          </cell>
        </row>
        <row r="42">
          <cell r="B42" t="str">
            <v>Asbes Bubungan</v>
          </cell>
          <cell r="D42">
            <v>35000</v>
          </cell>
        </row>
        <row r="43">
          <cell r="B43" t="str">
            <v>Ampelas</v>
          </cell>
          <cell r="D43">
            <v>4000</v>
          </cell>
        </row>
        <row r="44">
          <cell r="B44" t="str">
            <v>Atap Genteng Metal</v>
          </cell>
          <cell r="D44">
            <v>42000</v>
          </cell>
        </row>
        <row r="45">
          <cell r="B45" t="str">
            <v>Bahan Bakar Minyak</v>
          </cell>
          <cell r="D45">
            <v>0</v>
          </cell>
        </row>
        <row r="46">
          <cell r="B46" t="str">
            <v>Bak cuci Stainless steel</v>
          </cell>
          <cell r="D46">
            <v>0</v>
          </cell>
        </row>
        <row r="47">
          <cell r="B47" t="str">
            <v>Bak Mandi Fiberglass Volume 0,30 M3</v>
          </cell>
          <cell r="D47">
            <v>0</v>
          </cell>
        </row>
        <row r="48">
          <cell r="B48" t="str">
            <v>Bata Merah</v>
          </cell>
          <cell r="D48">
            <v>330</v>
          </cell>
        </row>
        <row r="49">
          <cell r="B49" t="str">
            <v>Batacote</v>
          </cell>
          <cell r="D49">
            <v>0</v>
          </cell>
        </row>
        <row r="50">
          <cell r="B50" t="str">
            <v>Batu Muka</v>
          </cell>
          <cell r="D50">
            <v>77000</v>
          </cell>
        </row>
        <row r="51">
          <cell r="B51" t="str">
            <v xml:space="preserve">Batu Belah </v>
          </cell>
          <cell r="D51">
            <v>131000</v>
          </cell>
        </row>
        <row r="52">
          <cell r="B52" t="str">
            <v>Batu belah 15 cm/20 cm</v>
          </cell>
          <cell r="D52">
            <v>0</v>
          </cell>
        </row>
        <row r="53">
          <cell r="B53" t="str">
            <v>Batu Belah 10 / 15</v>
          </cell>
          <cell r="D53">
            <v>0</v>
          </cell>
        </row>
        <row r="54">
          <cell r="B54" t="str">
            <v>Batu pecah    5 - 7    cm</v>
          </cell>
          <cell r="D54">
            <v>0</v>
          </cell>
        </row>
        <row r="55">
          <cell r="B55" t="str">
            <v>Batu Split 1/2 cm</v>
          </cell>
          <cell r="D55">
            <v>318000</v>
          </cell>
        </row>
        <row r="56">
          <cell r="B56" t="str">
            <v>Batu Split 2/3 cm</v>
          </cell>
          <cell r="D56">
            <v>312000</v>
          </cell>
        </row>
        <row r="57">
          <cell r="B57" t="str">
            <v>Batu Split 3/5 cm</v>
          </cell>
          <cell r="D57">
            <v>0</v>
          </cell>
        </row>
        <row r="58">
          <cell r="B58" t="str">
            <v>Batu Granito</v>
          </cell>
          <cell r="D58">
            <v>0</v>
          </cell>
        </row>
        <row r="59">
          <cell r="B59" t="str">
            <v>Batu Muka Andhesite</v>
          </cell>
          <cell r="D59">
            <v>0</v>
          </cell>
        </row>
        <row r="60">
          <cell r="B60" t="str">
            <v>Batu Muka Kota agung</v>
          </cell>
          <cell r="D60">
            <v>0</v>
          </cell>
        </row>
        <row r="61">
          <cell r="B61" t="str">
            <v>Batu Muka Palimanan</v>
          </cell>
          <cell r="D61">
            <v>0</v>
          </cell>
        </row>
        <row r="62">
          <cell r="B62" t="str">
            <v>Batu Kerikil</v>
          </cell>
          <cell r="D62">
            <v>0</v>
          </cell>
        </row>
        <row r="63">
          <cell r="B63" t="str">
            <v>Batu Koral</v>
          </cell>
          <cell r="D63">
            <v>0</v>
          </cell>
        </row>
        <row r="64">
          <cell r="B64" t="str">
            <v>Batu Paras</v>
          </cell>
          <cell r="D64">
            <v>0</v>
          </cell>
        </row>
        <row r="65">
          <cell r="B65" t="str">
            <v>Batu Tempel Hitam</v>
          </cell>
          <cell r="D65">
            <v>0</v>
          </cell>
        </row>
        <row r="66">
          <cell r="B66" t="str">
            <v>Bentonit</v>
          </cell>
          <cell r="D66">
            <v>0</v>
          </cell>
        </row>
        <row r="67">
          <cell r="B67" t="str">
            <v>Besi angkur diameter 8 mm</v>
          </cell>
          <cell r="D67">
            <v>0</v>
          </cell>
        </row>
        <row r="68">
          <cell r="B68" t="str">
            <v>Besi Beton Ulir</v>
          </cell>
          <cell r="D68">
            <v>14000</v>
          </cell>
        </row>
        <row r="69">
          <cell r="B69" t="str">
            <v>Besi Beton Polos</v>
          </cell>
          <cell r="D69">
            <v>13000</v>
          </cell>
        </row>
        <row r="70">
          <cell r="B70" t="str">
            <v>Besi Jaring Kawat Baja</v>
          </cell>
          <cell r="D70">
            <v>0</v>
          </cell>
        </row>
        <row r="71">
          <cell r="B71" t="str">
            <v>Besi lis kaca (1 x 1) cm</v>
          </cell>
          <cell r="D71">
            <v>0</v>
          </cell>
        </row>
        <row r="72">
          <cell r="B72" t="str">
            <v>Besi plat baja</v>
          </cell>
          <cell r="D72">
            <v>0</v>
          </cell>
        </row>
        <row r="73">
          <cell r="B73" t="str">
            <v>Besi Profil</v>
          </cell>
          <cell r="D73">
            <v>0</v>
          </cell>
        </row>
        <row r="74">
          <cell r="B74" t="str">
            <v>Besi Profil WF</v>
          </cell>
          <cell r="D74">
            <v>0</v>
          </cell>
        </row>
        <row r="75">
          <cell r="B75" t="str">
            <v>Besi siku L 30.30.3</v>
          </cell>
          <cell r="D75">
            <v>0</v>
          </cell>
        </row>
        <row r="76">
          <cell r="B76" t="str">
            <v>Besi strip tebal 2 mm</v>
          </cell>
          <cell r="D76">
            <v>0</v>
          </cell>
        </row>
        <row r="77">
          <cell r="B77" t="str">
            <v>Besi strip tebal 5 mm</v>
          </cell>
          <cell r="D77">
            <v>12500</v>
          </cell>
        </row>
        <row r="78">
          <cell r="B78" t="str">
            <v>Bubung Stel Gelombang 0.92 m</v>
          </cell>
          <cell r="D78">
            <v>0</v>
          </cell>
        </row>
        <row r="79">
          <cell r="B79" t="str">
            <v>calsi board 6 mm</v>
          </cell>
          <cell r="D79">
            <v>0</v>
          </cell>
        </row>
        <row r="80">
          <cell r="B80" t="str">
            <v>Carpet</v>
          </cell>
          <cell r="D80">
            <v>0</v>
          </cell>
        </row>
        <row r="81">
          <cell r="B81" t="str">
            <v>Carpet 80% Wool, 20% Nylon</v>
          </cell>
          <cell r="D81">
            <v>0</v>
          </cell>
        </row>
        <row r="82">
          <cell r="B82" t="str">
            <v>Cat Tembok</v>
          </cell>
          <cell r="D82">
            <v>18000</v>
          </cell>
        </row>
        <row r="83">
          <cell r="B83" t="str">
            <v>Cat Antara</v>
          </cell>
          <cell r="D83">
            <v>0</v>
          </cell>
        </row>
        <row r="84">
          <cell r="B84" t="str">
            <v>Cat Genteng</v>
          </cell>
          <cell r="D84">
            <v>31750</v>
          </cell>
        </row>
        <row r="85">
          <cell r="B85" t="str">
            <v>Cat Dasar</v>
          </cell>
          <cell r="D85">
            <v>21000</v>
          </cell>
        </row>
        <row r="86">
          <cell r="B86" t="str">
            <v>Cat Kayu</v>
          </cell>
          <cell r="D86">
            <v>42000</v>
          </cell>
        </row>
        <row r="87">
          <cell r="B87" t="str">
            <v>Cat Meni Kayu</v>
          </cell>
          <cell r="D87">
            <v>13500</v>
          </cell>
        </row>
        <row r="88">
          <cell r="B88" t="str">
            <v>Cat Meni besi</v>
          </cell>
          <cell r="D88">
            <v>13500</v>
          </cell>
        </row>
        <row r="89">
          <cell r="B89" t="str">
            <v>Cat Penutup</v>
          </cell>
          <cell r="D89">
            <v>0</v>
          </cell>
        </row>
        <row r="90">
          <cell r="B90" t="str">
            <v>Cat Besi</v>
          </cell>
          <cell r="D90">
            <v>42000</v>
          </cell>
        </row>
        <row r="91">
          <cell r="B91" t="str">
            <v>Dempul</v>
          </cell>
          <cell r="D91">
            <v>12000</v>
          </cell>
        </row>
        <row r="92">
          <cell r="B92" t="str">
            <v>Dempul Jadi</v>
          </cell>
          <cell r="D92">
            <v>0</v>
          </cell>
        </row>
        <row r="93">
          <cell r="B93" t="str">
            <v>Door Closer</v>
          </cell>
          <cell r="D93">
            <v>0</v>
          </cell>
        </row>
        <row r="94">
          <cell r="B94" t="str">
            <v>Door Holder</v>
          </cell>
          <cell r="D94">
            <v>0</v>
          </cell>
        </row>
        <row r="95">
          <cell r="B95" t="str">
            <v>Door Stop</v>
          </cell>
          <cell r="D95">
            <v>0</v>
          </cell>
        </row>
        <row r="96">
          <cell r="B96" t="str">
            <v>Dolken Kayu Kelas III Ø 8 - 10/400 cm</v>
          </cell>
          <cell r="D96">
            <v>21000</v>
          </cell>
        </row>
        <row r="97">
          <cell r="B97" t="str">
            <v>Engsel Angin</v>
          </cell>
          <cell r="D97">
            <v>0</v>
          </cell>
        </row>
        <row r="98">
          <cell r="B98" t="str">
            <v>Engsel Jendela</v>
          </cell>
          <cell r="D98">
            <v>17000</v>
          </cell>
        </row>
        <row r="99">
          <cell r="B99" t="str">
            <v>Engsel Pintu</v>
          </cell>
          <cell r="D99">
            <v>20000</v>
          </cell>
        </row>
        <row r="100">
          <cell r="B100" t="str">
            <v>Flincote / Meni Besi</v>
          </cell>
          <cell r="D100">
            <v>0</v>
          </cell>
        </row>
        <row r="101">
          <cell r="B101" t="str">
            <v>Floor hardener</v>
          </cell>
          <cell r="D101">
            <v>0</v>
          </cell>
        </row>
        <row r="102">
          <cell r="B102" t="str">
            <v>Floor Hardener Ferrovax</v>
          </cell>
          <cell r="D102">
            <v>0</v>
          </cell>
        </row>
        <row r="103">
          <cell r="B103" t="str">
            <v>Floor drain</v>
          </cell>
          <cell r="D103">
            <v>0</v>
          </cell>
        </row>
        <row r="104">
          <cell r="B104" t="str">
            <v>Formika</v>
          </cell>
          <cell r="D104">
            <v>0</v>
          </cell>
        </row>
        <row r="105">
          <cell r="B105" t="str">
            <v>Formite/penjaga jarak begisting</v>
          </cell>
          <cell r="D105">
            <v>0</v>
          </cell>
        </row>
        <row r="106">
          <cell r="B106" t="str">
            <v>Genteng Beton</v>
          </cell>
          <cell r="D106">
            <v>0</v>
          </cell>
        </row>
        <row r="107">
          <cell r="B107" t="str">
            <v>Genteng Keramik</v>
          </cell>
          <cell r="D107">
            <v>0</v>
          </cell>
        </row>
        <row r="108">
          <cell r="B108" t="str">
            <v>Genteng Bubung Keramik</v>
          </cell>
          <cell r="D108">
            <v>0</v>
          </cell>
        </row>
        <row r="109">
          <cell r="B109" t="str">
            <v>Genteng Bubung Kodok</v>
          </cell>
          <cell r="D109">
            <v>0</v>
          </cell>
        </row>
        <row r="110">
          <cell r="B110" t="str">
            <v xml:space="preserve">Genteng Bubungan Plentong </v>
          </cell>
          <cell r="D110">
            <v>3750</v>
          </cell>
        </row>
        <row r="111">
          <cell r="B111" t="str">
            <v>Genteng Bubungan Beton</v>
          </cell>
          <cell r="D111">
            <v>6900</v>
          </cell>
        </row>
        <row r="112">
          <cell r="B112" t="str">
            <v>Genteng Bubungan Mantili</v>
          </cell>
          <cell r="D112">
            <v>3500</v>
          </cell>
        </row>
        <row r="113">
          <cell r="B113" t="str">
            <v>Genteng Kodok</v>
          </cell>
          <cell r="D113">
            <v>0</v>
          </cell>
        </row>
        <row r="114">
          <cell r="B114" t="str">
            <v>Genteng Metal</v>
          </cell>
          <cell r="D114">
            <v>0</v>
          </cell>
        </row>
        <row r="115">
          <cell r="B115" t="str">
            <v>Genteng Plentong</v>
          </cell>
          <cell r="D115">
            <v>1200</v>
          </cell>
        </row>
        <row r="116">
          <cell r="B116" t="str">
            <v>Genteng Palentong Super</v>
          </cell>
          <cell r="D116">
            <v>0</v>
          </cell>
        </row>
        <row r="117">
          <cell r="B117" t="str">
            <v>Genteng Decra Bond</v>
          </cell>
          <cell r="D117">
            <v>0</v>
          </cell>
        </row>
        <row r="118">
          <cell r="B118" t="str">
            <v>Grafel Pak 3 - 6 mm</v>
          </cell>
          <cell r="D118">
            <v>0</v>
          </cell>
        </row>
        <row r="119">
          <cell r="B119" t="str">
            <v>Gembok uk. 4"</v>
          </cell>
          <cell r="D119">
            <v>0</v>
          </cell>
        </row>
        <row r="120">
          <cell r="B120" t="str">
            <v>Gymfloor</v>
          </cell>
          <cell r="D120">
            <v>0</v>
          </cell>
        </row>
        <row r="121">
          <cell r="B121" t="str">
            <v>Genteng Beton</v>
          </cell>
          <cell r="D121">
            <v>5000</v>
          </cell>
        </row>
        <row r="122">
          <cell r="B122" t="str">
            <v>Genteng Mantili</v>
          </cell>
          <cell r="D122">
            <v>950</v>
          </cell>
        </row>
        <row r="123">
          <cell r="B123" t="str">
            <v>Grendel Pintu</v>
          </cell>
          <cell r="D123">
            <v>20000</v>
          </cell>
        </row>
        <row r="124">
          <cell r="B124" t="str">
            <v>Grendel Jendela</v>
          </cell>
          <cell r="D124">
            <v>17500</v>
          </cell>
        </row>
        <row r="125">
          <cell r="B125" t="str">
            <v>Gypsum board</v>
          </cell>
          <cell r="D125">
            <v>0</v>
          </cell>
        </row>
        <row r="126">
          <cell r="B126" t="str">
            <v>Kaca Cermin Tebal 5 mm</v>
          </cell>
          <cell r="D126">
            <v>0</v>
          </cell>
        </row>
        <row r="127">
          <cell r="B127" t="str">
            <v>Kaca Cermin Tebal 6 mm</v>
          </cell>
          <cell r="D127">
            <v>0</v>
          </cell>
        </row>
        <row r="128">
          <cell r="B128" t="str">
            <v>Kaca Cermin Tebal 8 mm</v>
          </cell>
          <cell r="D128">
            <v>0</v>
          </cell>
        </row>
        <row r="129">
          <cell r="B129" t="str">
            <v>Kaca Patri Tebal 5 mm</v>
          </cell>
          <cell r="D129">
            <v>0</v>
          </cell>
        </row>
        <row r="130">
          <cell r="B130" t="str">
            <v>Kabel NYY 2,5 mm ( 2 x 2,5 )</v>
          </cell>
          <cell r="D130">
            <v>10000</v>
          </cell>
        </row>
        <row r="131">
          <cell r="B131" t="str">
            <v>Kabel NYY 2,5 mm ( 3 x 2,5 )</v>
          </cell>
          <cell r="D131">
            <v>11000</v>
          </cell>
        </row>
        <row r="132">
          <cell r="B132" t="str">
            <v>Kaca Buram</v>
          </cell>
          <cell r="D132">
            <v>0</v>
          </cell>
        </row>
        <row r="133">
          <cell r="B133" t="str">
            <v>Kaca Polos Tebal 12 mm</v>
          </cell>
          <cell r="D133">
            <v>0</v>
          </cell>
        </row>
        <row r="134">
          <cell r="B134" t="str">
            <v>Kaca Polos Tebal 3 mm</v>
          </cell>
          <cell r="D134">
            <v>67000</v>
          </cell>
        </row>
        <row r="135">
          <cell r="B135" t="str">
            <v>Kaca Polos Tebal 5 mm</v>
          </cell>
          <cell r="D135">
            <v>80000</v>
          </cell>
        </row>
        <row r="136">
          <cell r="B136" t="str">
            <v>Kaca Polos Tebal 8 mm</v>
          </cell>
          <cell r="D136">
            <v>0</v>
          </cell>
        </row>
        <row r="137">
          <cell r="B137" t="str">
            <v>Kaca Wireglass Tebal 5 mm</v>
          </cell>
          <cell r="D137">
            <v>0</v>
          </cell>
        </row>
        <row r="138">
          <cell r="B138" t="str">
            <v>Kait Angin</v>
          </cell>
          <cell r="D138">
            <v>9000</v>
          </cell>
        </row>
        <row r="139">
          <cell r="B139" t="str">
            <v>Kanstin</v>
          </cell>
          <cell r="D139">
            <v>0</v>
          </cell>
        </row>
        <row r="140">
          <cell r="B140" t="str">
            <v>Kapur Padam</v>
          </cell>
          <cell r="D140">
            <v>0</v>
          </cell>
        </row>
        <row r="141">
          <cell r="B141" t="str">
            <v>Kapur Sirih</v>
          </cell>
          <cell r="D141">
            <v>0</v>
          </cell>
        </row>
        <row r="142">
          <cell r="B142" t="str">
            <v>Karpet</v>
          </cell>
          <cell r="D142">
            <v>0</v>
          </cell>
        </row>
        <row r="143">
          <cell r="B143" t="str">
            <v>Karpet 1 x 0,5 M</v>
          </cell>
          <cell r="D143">
            <v>18181</v>
          </cell>
        </row>
        <row r="144">
          <cell r="B144" t="str">
            <v>Kawat Beton</v>
          </cell>
          <cell r="D144">
            <v>14750</v>
          </cell>
        </row>
        <row r="145">
          <cell r="B145" t="str">
            <v>Kawat diameter 4 mm</v>
          </cell>
          <cell r="D145">
            <v>0</v>
          </cell>
        </row>
        <row r="146">
          <cell r="B146" t="str">
            <v>Kawat Duri</v>
          </cell>
          <cell r="D146">
            <v>0</v>
          </cell>
        </row>
        <row r="147">
          <cell r="B147" t="str">
            <v>Kawat las listrik</v>
          </cell>
          <cell r="D147">
            <v>0</v>
          </cell>
        </row>
        <row r="148">
          <cell r="B148" t="str">
            <v>Kayu Kelas I (Balok)</v>
          </cell>
          <cell r="D148">
            <v>0</v>
          </cell>
        </row>
        <row r="149">
          <cell r="B149" t="str">
            <v>Kayu Kelas I (Papan)</v>
          </cell>
          <cell r="D149">
            <v>0</v>
          </cell>
        </row>
        <row r="150">
          <cell r="B150" t="str">
            <v>Kayu Reng ( 2 x 3 Cm)</v>
          </cell>
          <cell r="D150">
            <v>126000</v>
          </cell>
        </row>
        <row r="151">
          <cell r="B151" t="str">
            <v>Kayu Kelas II ( 3 x 4 Cm)</v>
          </cell>
          <cell r="D151">
            <v>0</v>
          </cell>
        </row>
        <row r="152">
          <cell r="B152" t="str">
            <v>Kayu Kelas II ( 5 x 7 cm)</v>
          </cell>
          <cell r="D152">
            <v>0</v>
          </cell>
        </row>
        <row r="153">
          <cell r="B153" t="str">
            <v>Kayu kelas II (Balok)</v>
          </cell>
          <cell r="D153">
            <v>3100000</v>
          </cell>
        </row>
        <row r="154">
          <cell r="B154" t="str">
            <v>Kayu Kelas II (Papan)</v>
          </cell>
          <cell r="D154">
            <v>3750000</v>
          </cell>
        </row>
        <row r="155">
          <cell r="B155" t="str">
            <v>Kayu Kelas II (kasau)</v>
          </cell>
          <cell r="D155">
            <v>2750000</v>
          </cell>
        </row>
        <row r="156">
          <cell r="B156" t="str">
            <v>Kayu Kelas II (reng)</v>
          </cell>
          <cell r="D156">
            <v>0</v>
          </cell>
        </row>
        <row r="157">
          <cell r="B157" t="str">
            <v>Kayu Kelas III ( 3  cm x 20 cm)</v>
          </cell>
          <cell r="D157">
            <v>0</v>
          </cell>
        </row>
        <row r="158">
          <cell r="B158" t="str">
            <v>Kayu Kelas III (kasau)</v>
          </cell>
          <cell r="D158">
            <v>1900000</v>
          </cell>
        </row>
        <row r="159">
          <cell r="B159" t="str">
            <v>Kayu Kelas III ( 5 x 7 cm)</v>
          </cell>
          <cell r="D159">
            <v>1900000</v>
          </cell>
        </row>
        <row r="160">
          <cell r="B160" t="str">
            <v>Kayu Kelas III (Balok)</v>
          </cell>
          <cell r="D160">
            <v>2100000</v>
          </cell>
        </row>
        <row r="161">
          <cell r="B161" t="str">
            <v>Kayu kelas III (papan)</v>
          </cell>
          <cell r="D161">
            <v>2300000</v>
          </cell>
        </row>
        <row r="162">
          <cell r="B162" t="str">
            <v>Kayu Kelas IV</v>
          </cell>
          <cell r="D162">
            <v>1670000</v>
          </cell>
        </row>
        <row r="163">
          <cell r="B163" t="str">
            <v>Kayu Profil</v>
          </cell>
          <cell r="D163">
            <v>0</v>
          </cell>
        </row>
        <row r="164">
          <cell r="B164" t="str">
            <v>Kayu Papan Klas IV</v>
          </cell>
          <cell r="D164">
            <v>2000000</v>
          </cell>
        </row>
        <row r="165">
          <cell r="B165" t="str">
            <v>Kerpus Genteng Metal</v>
          </cell>
          <cell r="D165">
            <v>4400</v>
          </cell>
        </row>
        <row r="166">
          <cell r="B166" t="str">
            <v>Keramik  20 x 25 cm</v>
          </cell>
          <cell r="D166">
            <v>47000</v>
          </cell>
        </row>
        <row r="167">
          <cell r="B167" t="str">
            <v>Keramik  20 x 20 cm</v>
          </cell>
          <cell r="D167">
            <v>0</v>
          </cell>
        </row>
        <row r="168">
          <cell r="B168" t="str">
            <v>Keramik  30 x 30 cm</v>
          </cell>
          <cell r="D168">
            <v>53000</v>
          </cell>
        </row>
        <row r="169">
          <cell r="B169" t="str">
            <v>Keramik  60 x 60 cm</v>
          </cell>
          <cell r="D169">
            <v>0</v>
          </cell>
        </row>
        <row r="170">
          <cell r="B170" t="str">
            <v>Keramik Artistik 10 x 20 cm</v>
          </cell>
          <cell r="D170">
            <v>0</v>
          </cell>
        </row>
        <row r="171">
          <cell r="B171" t="str">
            <v>Keramik Artistik 5 x 20 cm</v>
          </cell>
          <cell r="D171">
            <v>0</v>
          </cell>
        </row>
        <row r="172">
          <cell r="B172" t="str">
            <v>Kloset Duduk / Monoblok</v>
          </cell>
          <cell r="D172">
            <v>0</v>
          </cell>
        </row>
        <row r="173">
          <cell r="B173" t="str">
            <v>Kloset Jongkok Porselen</v>
          </cell>
          <cell r="D173">
            <v>0</v>
          </cell>
        </row>
        <row r="174">
          <cell r="B174" t="str">
            <v>Kloset Jongkok Teraso</v>
          </cell>
          <cell r="D174">
            <v>0</v>
          </cell>
        </row>
        <row r="175">
          <cell r="B175" t="str">
            <v>Koral Beton</v>
          </cell>
          <cell r="D175">
            <v>0</v>
          </cell>
        </row>
        <row r="176">
          <cell r="B176" t="str">
            <v xml:space="preserve">Kran Air </v>
          </cell>
          <cell r="D176">
            <v>0</v>
          </cell>
        </row>
        <row r="177">
          <cell r="B177" t="str">
            <v>Kuas</v>
          </cell>
          <cell r="D177">
            <v>0</v>
          </cell>
        </row>
        <row r="178">
          <cell r="B178" t="str">
            <v>Kunci Lemari</v>
          </cell>
          <cell r="D178">
            <v>0</v>
          </cell>
        </row>
        <row r="179">
          <cell r="B179" t="str">
            <v>Kunci Selot</v>
          </cell>
          <cell r="D179">
            <v>0</v>
          </cell>
        </row>
        <row r="180">
          <cell r="B180" t="str">
            <v>Kunci Silinder</v>
          </cell>
          <cell r="D180">
            <v>0</v>
          </cell>
        </row>
        <row r="181">
          <cell r="B181" t="str">
            <v>Kunci Putar 1 x</v>
          </cell>
          <cell r="D181">
            <v>78300</v>
          </cell>
        </row>
        <row r="182">
          <cell r="B182" t="str">
            <v>Kunci Putar 2 x</v>
          </cell>
          <cell r="D182">
            <v>120500</v>
          </cell>
        </row>
        <row r="183">
          <cell r="B183" t="str">
            <v>Kunci Tanam Antik</v>
          </cell>
          <cell r="D183">
            <v>0</v>
          </cell>
        </row>
        <row r="184">
          <cell r="B184" t="str">
            <v>Kunci Tanam Biasa</v>
          </cell>
          <cell r="D184">
            <v>0</v>
          </cell>
        </row>
        <row r="185">
          <cell r="B185" t="str">
            <v>Kunci Tanam Kamar Mandi</v>
          </cell>
          <cell r="D185">
            <v>0</v>
          </cell>
        </row>
        <row r="186">
          <cell r="B186" t="str">
            <v>Klem Pipa PVC Diameter 1"</v>
          </cell>
          <cell r="D186">
            <v>0</v>
          </cell>
        </row>
        <row r="187">
          <cell r="B187" t="str">
            <v>Klem Pipa PVC Diameter 1/2"</v>
          </cell>
          <cell r="D187">
            <v>0</v>
          </cell>
        </row>
        <row r="188">
          <cell r="B188" t="str">
            <v>Klem Pipa PVC Diameter 2"</v>
          </cell>
          <cell r="D188">
            <v>0</v>
          </cell>
        </row>
        <row r="189">
          <cell r="B189" t="str">
            <v>Klem Pipa PVC Diameter 3"</v>
          </cell>
          <cell r="D189">
            <v>0</v>
          </cell>
        </row>
        <row r="190">
          <cell r="B190" t="str">
            <v>Klem Pipa PVC Diameter 3/4"</v>
          </cell>
          <cell r="D190">
            <v>0</v>
          </cell>
        </row>
        <row r="191">
          <cell r="B191" t="str">
            <v>Klem Pipa PVC Diameter 4"</v>
          </cell>
          <cell r="D191">
            <v>0</v>
          </cell>
        </row>
        <row r="192">
          <cell r="B192" t="str">
            <v>Knee "L" PVC Diameter 1"</v>
          </cell>
          <cell r="D192">
            <v>0</v>
          </cell>
        </row>
        <row r="193">
          <cell r="B193" t="str">
            <v>Knee "L" PVC Diameter 1/2"</v>
          </cell>
          <cell r="D193">
            <v>0</v>
          </cell>
        </row>
        <row r="194">
          <cell r="B194" t="str">
            <v>Knee "L" PVC Diameter 2"</v>
          </cell>
          <cell r="D194">
            <v>0</v>
          </cell>
        </row>
        <row r="195">
          <cell r="B195" t="str">
            <v>Knee "L" PVC Diameter 3"</v>
          </cell>
          <cell r="D195">
            <v>0</v>
          </cell>
        </row>
        <row r="196">
          <cell r="B196" t="str">
            <v>Knee "L" PVC Diameter 3/4"</v>
          </cell>
          <cell r="D196">
            <v>0</v>
          </cell>
        </row>
        <row r="197">
          <cell r="B197" t="str">
            <v>Knee "L" PVC Diameter 4"</v>
          </cell>
          <cell r="D197">
            <v>0</v>
          </cell>
        </row>
        <row r="198">
          <cell r="B198" t="str">
            <v>Knee Gip dia 2"</v>
          </cell>
          <cell r="D198">
            <v>0</v>
          </cell>
        </row>
        <row r="199">
          <cell r="B199" t="str">
            <v>Lampu Baret 40 Watt</v>
          </cell>
          <cell r="D199">
            <v>0</v>
          </cell>
        </row>
        <row r="200">
          <cell r="B200" t="str">
            <v>Lampu Pijar 25 Watt</v>
          </cell>
          <cell r="D200">
            <v>7500</v>
          </cell>
        </row>
        <row r="201">
          <cell r="B201" t="str">
            <v>Lampu Pijar 40 Watt + Vitting</v>
          </cell>
          <cell r="D201">
            <v>0</v>
          </cell>
        </row>
        <row r="202">
          <cell r="B202" t="str">
            <v>Lampu SL 18 watt</v>
          </cell>
          <cell r="D202">
            <v>40250</v>
          </cell>
        </row>
        <row r="203">
          <cell r="B203" t="str">
            <v>Lampu SL 24 Watt</v>
          </cell>
          <cell r="D203">
            <v>0</v>
          </cell>
        </row>
        <row r="204">
          <cell r="B204" t="str">
            <v>Lampu sport 100 watt + instalasi tanam</v>
          </cell>
          <cell r="D204">
            <v>0</v>
          </cell>
        </row>
        <row r="205">
          <cell r="B205" t="str">
            <v>Lampu sport 100 watt lengkap</v>
          </cell>
          <cell r="D205">
            <v>0</v>
          </cell>
        </row>
        <row r="206">
          <cell r="B206" t="str">
            <v>Lampu Down light 18 watt</v>
          </cell>
          <cell r="D206">
            <v>0</v>
          </cell>
        </row>
        <row r="207">
          <cell r="B207" t="str">
            <v>Lampu Kap Gantung</v>
          </cell>
          <cell r="D207">
            <v>0</v>
          </cell>
        </row>
        <row r="208">
          <cell r="B208" t="str">
            <v>Lampu Mercury 500 watt</v>
          </cell>
          <cell r="D208">
            <v>0</v>
          </cell>
        </row>
        <row r="209">
          <cell r="B209" t="str">
            <v>Lampu TL  1 x 20 Watt</v>
          </cell>
          <cell r="D209">
            <v>0</v>
          </cell>
        </row>
        <row r="210">
          <cell r="B210" t="str">
            <v>Lampu TL  2 x 20 Watt</v>
          </cell>
          <cell r="D210">
            <v>0</v>
          </cell>
        </row>
        <row r="211">
          <cell r="B211" t="str">
            <v>Lampu TL inbow RM 2 x 36 Watt Lengkap</v>
          </cell>
          <cell r="D211">
            <v>0</v>
          </cell>
        </row>
        <row r="212">
          <cell r="B212" t="str">
            <v>Lem Kayu</v>
          </cell>
          <cell r="D212">
            <v>18500</v>
          </cell>
        </row>
        <row r="213">
          <cell r="B213" t="str">
            <v>Lem vinyl</v>
          </cell>
          <cell r="D213">
            <v>0</v>
          </cell>
        </row>
        <row r="214">
          <cell r="B214" t="str">
            <v>Lis Kayu Profil Uk. 2 x 3 cm</v>
          </cell>
          <cell r="D214">
            <v>5909</v>
          </cell>
        </row>
        <row r="215">
          <cell r="B215" t="str">
            <v>Lis Kayu Profil Uk. 2 x 4 cm</v>
          </cell>
          <cell r="D215">
            <v>0</v>
          </cell>
        </row>
        <row r="216">
          <cell r="B216" t="str">
            <v>Lisplank Zincalume</v>
          </cell>
          <cell r="D216">
            <v>81818</v>
          </cell>
        </row>
        <row r="217">
          <cell r="B217" t="str">
            <v>List gypsum profil</v>
          </cell>
          <cell r="D217">
            <v>0</v>
          </cell>
        </row>
        <row r="218">
          <cell r="B218" t="str">
            <v>Lt. Vinyl Karet 30 x 30 kwl I</v>
          </cell>
          <cell r="D218">
            <v>0</v>
          </cell>
        </row>
        <row r="219">
          <cell r="B219" t="str">
            <v>Marmer 100 x 100 cm</v>
          </cell>
          <cell r="D219">
            <v>0</v>
          </cell>
        </row>
        <row r="220">
          <cell r="B220" t="str">
            <v>Mata Bor Diameter 6"</v>
          </cell>
          <cell r="D220">
            <v>0</v>
          </cell>
        </row>
        <row r="221">
          <cell r="B221" t="str">
            <v>Meni ( Read Lead ) A</v>
          </cell>
          <cell r="D221">
            <v>0</v>
          </cell>
        </row>
        <row r="222">
          <cell r="B222" t="str">
            <v>Meni ( Read Lead ) B</v>
          </cell>
          <cell r="D222">
            <v>0</v>
          </cell>
        </row>
        <row r="223">
          <cell r="B223" t="str">
            <v>Meni Besi</v>
          </cell>
          <cell r="D223">
            <v>0</v>
          </cell>
        </row>
        <row r="224">
          <cell r="B224" t="str">
            <v>Minyak Bekisting</v>
          </cell>
          <cell r="D224">
            <v>29000</v>
          </cell>
        </row>
        <row r="225">
          <cell r="B225" t="str">
            <v>Minyak Cat</v>
          </cell>
          <cell r="D225">
            <v>14000</v>
          </cell>
        </row>
        <row r="226">
          <cell r="B226" t="str">
            <v>Minyak Pelumas</v>
          </cell>
          <cell r="D226">
            <v>29000</v>
          </cell>
        </row>
        <row r="227">
          <cell r="B227" t="str">
            <v>Minyak Solar Industri</v>
          </cell>
          <cell r="D227">
            <v>0</v>
          </cell>
        </row>
        <row r="228">
          <cell r="B228" t="str">
            <v xml:space="preserve">Mozaik 30 x 30 cm </v>
          </cell>
          <cell r="D228">
            <v>0</v>
          </cell>
        </row>
        <row r="229">
          <cell r="B229" t="str">
            <v>Nok Asbes Paten 0,92 m</v>
          </cell>
          <cell r="D229">
            <v>0</v>
          </cell>
        </row>
        <row r="230">
          <cell r="B230" t="str">
            <v>Nok Asbes Rata 0,92 m</v>
          </cell>
          <cell r="D230">
            <v>0</v>
          </cell>
        </row>
        <row r="231">
          <cell r="B231" t="str">
            <v>Nok Asbes Rata 1,05 m</v>
          </cell>
          <cell r="D231">
            <v>0</v>
          </cell>
        </row>
        <row r="232">
          <cell r="B232" t="str">
            <v>Nok Genteng Beton</v>
          </cell>
          <cell r="D232">
            <v>0</v>
          </cell>
        </row>
        <row r="233">
          <cell r="B233" t="str">
            <v>Melamik/politur</v>
          </cell>
          <cell r="D233">
            <v>0</v>
          </cell>
        </row>
        <row r="234">
          <cell r="B234" t="str">
            <v>Nok Genteng Metal</v>
          </cell>
          <cell r="D234">
            <v>4400</v>
          </cell>
        </row>
        <row r="235">
          <cell r="B235" t="str">
            <v>Nok standar 40 cm 18, swg 22</v>
          </cell>
          <cell r="D235">
            <v>0</v>
          </cell>
        </row>
        <row r="236">
          <cell r="B236" t="str">
            <v>Nok Stel Gelombang 0.92 m</v>
          </cell>
          <cell r="D236">
            <v>0</v>
          </cell>
        </row>
        <row r="237">
          <cell r="B237" t="str">
            <v>Nok Stel Gelombang 1,05 m</v>
          </cell>
          <cell r="D237">
            <v>0</v>
          </cell>
        </row>
        <row r="238">
          <cell r="B238" t="str">
            <v>Nok Stel Gelombang 1,08 m</v>
          </cell>
          <cell r="D238">
            <v>0</v>
          </cell>
        </row>
        <row r="239">
          <cell r="B239" t="str">
            <v>Paku Tripleks</v>
          </cell>
          <cell r="D239">
            <v>18500</v>
          </cell>
        </row>
        <row r="240">
          <cell r="B240" t="str">
            <v>Paku 1 cm - 2,5 cm</v>
          </cell>
          <cell r="D240">
            <v>0</v>
          </cell>
        </row>
        <row r="241">
          <cell r="B241" t="str">
            <v>Paku 5 cm - 10 cm</v>
          </cell>
          <cell r="D241">
            <v>0</v>
          </cell>
        </row>
        <row r="242">
          <cell r="B242" t="str">
            <v xml:space="preserve">Paku </v>
          </cell>
          <cell r="D242">
            <v>17000</v>
          </cell>
        </row>
        <row r="243">
          <cell r="B243" t="str">
            <v>Paku Seng</v>
          </cell>
          <cell r="D243">
            <v>20000</v>
          </cell>
        </row>
        <row r="244">
          <cell r="B244" t="str">
            <v>Paku Asbes</v>
          </cell>
          <cell r="D244">
            <v>23000</v>
          </cell>
        </row>
        <row r="245">
          <cell r="B245" t="str">
            <v>Paku 7 cm - 10 cm</v>
          </cell>
          <cell r="D245">
            <v>0</v>
          </cell>
        </row>
        <row r="246">
          <cell r="B246" t="str">
            <v>Paku anti karat</v>
          </cell>
          <cell r="D246">
            <v>454</v>
          </cell>
        </row>
        <row r="247">
          <cell r="B247" t="str">
            <v>Paku Biasa ½" - 1"</v>
          </cell>
          <cell r="D247">
            <v>0</v>
          </cell>
        </row>
        <row r="248">
          <cell r="B248" t="str">
            <v>Paku Biasa 2" - 5"</v>
          </cell>
          <cell r="D248">
            <v>0</v>
          </cell>
        </row>
        <row r="249">
          <cell r="B249" t="str">
            <v>Paku Hak Pnjang 15 cm</v>
          </cell>
          <cell r="D249">
            <v>0</v>
          </cell>
        </row>
        <row r="250">
          <cell r="B250" t="str">
            <v>Paku Pancing 60 x 230</v>
          </cell>
          <cell r="D250">
            <v>0</v>
          </cell>
        </row>
        <row r="251">
          <cell r="B251" t="str">
            <v>Paku skrup 1 cm - 2,5 cm</v>
          </cell>
          <cell r="D251">
            <v>0</v>
          </cell>
        </row>
        <row r="252">
          <cell r="B252" t="str">
            <v>Paku skrup 10 cm</v>
          </cell>
          <cell r="D252">
            <v>0</v>
          </cell>
        </row>
        <row r="253">
          <cell r="B253" t="str">
            <v xml:space="preserve">Paku Skrup 3.5" </v>
          </cell>
          <cell r="D253">
            <v>0</v>
          </cell>
        </row>
        <row r="254">
          <cell r="B254" t="str">
            <v>Paku/skrup 5 cm</v>
          </cell>
          <cell r="D254">
            <v>0</v>
          </cell>
        </row>
        <row r="255">
          <cell r="B255" t="str">
            <v>Paku sumbat</v>
          </cell>
          <cell r="D255">
            <v>0</v>
          </cell>
        </row>
        <row r="256">
          <cell r="B256" t="str">
            <v>Parquet</v>
          </cell>
          <cell r="D256">
            <v>0</v>
          </cell>
        </row>
        <row r="257">
          <cell r="B257" t="str">
            <v>Parquet Jati</v>
          </cell>
          <cell r="D257">
            <v>0</v>
          </cell>
        </row>
        <row r="258">
          <cell r="B258" t="str">
            <v>Pasir Beton</v>
          </cell>
          <cell r="D258">
            <v>100000</v>
          </cell>
        </row>
        <row r="259">
          <cell r="B259" t="str">
            <v>Pasir Pasang</v>
          </cell>
          <cell r="D259">
            <v>90000</v>
          </cell>
        </row>
        <row r="260">
          <cell r="B260" t="str">
            <v xml:space="preserve">Pasir Silika </v>
          </cell>
          <cell r="D260">
            <v>0</v>
          </cell>
        </row>
        <row r="261">
          <cell r="B261" t="str">
            <v>Pasir Urug</v>
          </cell>
          <cell r="D261">
            <v>67000</v>
          </cell>
        </row>
        <row r="262">
          <cell r="B262" t="str">
            <v>Paving Block Tebal 6 cm</v>
          </cell>
          <cell r="D262">
            <v>0</v>
          </cell>
        </row>
        <row r="263">
          <cell r="B263" t="str">
            <v>Paving Block Tebal 8 cm</v>
          </cell>
          <cell r="D263">
            <v>0</v>
          </cell>
        </row>
        <row r="264">
          <cell r="B264" t="str">
            <v>Paving Block Tebal 6 cm Type Segienam</v>
          </cell>
          <cell r="D264">
            <v>0</v>
          </cell>
        </row>
        <row r="265">
          <cell r="B265" t="str">
            <v>Paving Block Tebal 8 cm Type Segienam</v>
          </cell>
          <cell r="D265">
            <v>0</v>
          </cell>
        </row>
        <row r="266">
          <cell r="B266" t="str">
            <v>Pelat Asbes tebal 4 mm</v>
          </cell>
          <cell r="D266">
            <v>0</v>
          </cell>
        </row>
        <row r="267">
          <cell r="B267" t="str">
            <v>Pelat Asbes tebal 5 mm</v>
          </cell>
          <cell r="D267">
            <v>0</v>
          </cell>
        </row>
        <row r="268">
          <cell r="B268" t="str">
            <v>Pelitur Jadi</v>
          </cell>
          <cell r="D268">
            <v>0</v>
          </cell>
        </row>
        <row r="269">
          <cell r="B269" t="str">
            <v>Pengencer</v>
          </cell>
          <cell r="D269">
            <v>0</v>
          </cell>
        </row>
        <row r="270">
          <cell r="B270" t="str">
            <v>Perancah Kayu</v>
          </cell>
          <cell r="D270">
            <v>0</v>
          </cell>
        </row>
        <row r="271">
          <cell r="B271" t="str">
            <v>Perekat</v>
          </cell>
          <cell r="D271">
            <v>0</v>
          </cell>
        </row>
        <row r="272">
          <cell r="B272" t="str">
            <v>Pintu Allumunium</v>
          </cell>
          <cell r="D272">
            <v>0</v>
          </cell>
        </row>
        <row r="273">
          <cell r="B273" t="str">
            <v>Pintu gulung besi</v>
          </cell>
          <cell r="D273">
            <v>0</v>
          </cell>
        </row>
        <row r="274">
          <cell r="B274" t="str">
            <v>Pintu lipat bahan PVC</v>
          </cell>
          <cell r="D274">
            <v>0</v>
          </cell>
        </row>
        <row r="275">
          <cell r="B275" t="str">
            <v>Pipa Beton Ø 100 cm</v>
          </cell>
          <cell r="D275">
            <v>0</v>
          </cell>
        </row>
        <row r="276">
          <cell r="B276" t="str">
            <v>Pipa Beton Ø 20 cm</v>
          </cell>
          <cell r="D276">
            <v>0</v>
          </cell>
        </row>
        <row r="277">
          <cell r="B277" t="str">
            <v>Pipa Galvanis D 4"</v>
          </cell>
          <cell r="D277">
            <v>0</v>
          </cell>
        </row>
        <row r="278">
          <cell r="B278" t="str">
            <v>Pipa Galvanis Diameter  2.5"</v>
          </cell>
          <cell r="D278">
            <v>0</v>
          </cell>
        </row>
        <row r="279">
          <cell r="B279" t="str">
            <v>Pipa Galvanis Diameter  6"</v>
          </cell>
          <cell r="D279">
            <v>0</v>
          </cell>
        </row>
        <row r="280">
          <cell r="B280" t="str">
            <v>Pipa Galvanis Diameter  8"</v>
          </cell>
          <cell r="D280">
            <v>0</v>
          </cell>
        </row>
        <row r="281">
          <cell r="B281" t="str">
            <v>Pipa Galvanis Ø ½"</v>
          </cell>
          <cell r="D281">
            <v>0</v>
          </cell>
        </row>
        <row r="282">
          <cell r="B282" t="str">
            <v>Pipa Galvanis Ø ¾"</v>
          </cell>
          <cell r="D282">
            <v>0</v>
          </cell>
        </row>
        <row r="283">
          <cell r="B283" t="str">
            <v>Pipa Galvanis Ø 1"</v>
          </cell>
          <cell r="D283">
            <v>0</v>
          </cell>
        </row>
        <row r="284">
          <cell r="B284" t="str">
            <v>Pipa Galvanis Ø 1½"</v>
          </cell>
          <cell r="D284">
            <v>0</v>
          </cell>
        </row>
        <row r="285">
          <cell r="B285" t="str">
            <v>Pipa Galvanis Ø 2"</v>
          </cell>
          <cell r="D285">
            <v>0</v>
          </cell>
        </row>
        <row r="286">
          <cell r="B286" t="str">
            <v>Pipa Galvanis Ø 3"</v>
          </cell>
          <cell r="D286">
            <v>0</v>
          </cell>
        </row>
        <row r="287">
          <cell r="B287" t="str">
            <v>Pipa Galvanis Ø 4"</v>
          </cell>
          <cell r="D287">
            <v>0</v>
          </cell>
        </row>
        <row r="288">
          <cell r="B288" t="str">
            <v>Pipa PVC Diameter 2,5"</v>
          </cell>
          <cell r="D288">
            <v>0</v>
          </cell>
        </row>
        <row r="289">
          <cell r="B289" t="str">
            <v>Pipa PVC Diameter 4"</v>
          </cell>
          <cell r="D289">
            <v>0</v>
          </cell>
        </row>
        <row r="290">
          <cell r="B290" t="str">
            <v>Pipa PVC Diameter 6"</v>
          </cell>
          <cell r="D290">
            <v>0</v>
          </cell>
        </row>
        <row r="291">
          <cell r="B291" t="str">
            <v>Pipa PVC Diameter 8"</v>
          </cell>
          <cell r="D291">
            <v>0</v>
          </cell>
        </row>
        <row r="292">
          <cell r="B292" t="str">
            <v>Pipa PVC tipe AW  Ø ½"</v>
          </cell>
          <cell r="D292">
            <v>0</v>
          </cell>
        </row>
        <row r="293">
          <cell r="B293" t="str">
            <v>Pipa PVC tipe AW  Ø ¾"</v>
          </cell>
          <cell r="D293">
            <v>0</v>
          </cell>
        </row>
        <row r="294">
          <cell r="B294" t="str">
            <v>Pipa PVC tipe AW  Ø 1"</v>
          </cell>
          <cell r="D294">
            <v>0</v>
          </cell>
        </row>
        <row r="295">
          <cell r="B295" t="str">
            <v>Pipa PVC tipe AW  Ø 1½"</v>
          </cell>
          <cell r="D295">
            <v>0</v>
          </cell>
        </row>
        <row r="296">
          <cell r="B296" t="str">
            <v>Pipa PVC tipe AW  Ø 2"</v>
          </cell>
          <cell r="D296">
            <v>0</v>
          </cell>
        </row>
        <row r="297">
          <cell r="B297" t="str">
            <v>Pipa PVC tipe AW  Ø 2½"</v>
          </cell>
          <cell r="D297">
            <v>0</v>
          </cell>
        </row>
        <row r="298">
          <cell r="B298" t="str">
            <v>Pipa PVC tipe AW  Ø 3"</v>
          </cell>
          <cell r="D298">
            <v>0</v>
          </cell>
        </row>
        <row r="299">
          <cell r="B299" t="str">
            <v>Pipa PVC tipe AW  Ø 4"</v>
          </cell>
          <cell r="D299">
            <v>0</v>
          </cell>
        </row>
        <row r="300">
          <cell r="B300" t="str">
            <v>Pipa PVC tipe AW  Ø 6"</v>
          </cell>
          <cell r="D300">
            <v>0</v>
          </cell>
        </row>
        <row r="301">
          <cell r="B301" t="str">
            <v>Pipa PVC tipe AW  Ø 8"</v>
          </cell>
          <cell r="D301">
            <v>0</v>
          </cell>
        </row>
        <row r="302">
          <cell r="B302" t="str">
            <v>Pipa Screen  Diameter 4"</v>
          </cell>
          <cell r="D302">
            <v>0</v>
          </cell>
        </row>
        <row r="303">
          <cell r="B303" t="str">
            <v>Pipa Screen  Diameter 6"</v>
          </cell>
          <cell r="D303">
            <v>0</v>
          </cell>
        </row>
        <row r="304">
          <cell r="B304" t="str">
            <v>Pipa Tanah Ø 15 cm</v>
          </cell>
          <cell r="D304">
            <v>0</v>
          </cell>
        </row>
        <row r="305">
          <cell r="B305" t="str">
            <v>Pipa Tanah Ø 20 cm</v>
          </cell>
          <cell r="D305">
            <v>0</v>
          </cell>
        </row>
        <row r="306">
          <cell r="B306" t="str">
            <v>Plamir Tembok</v>
          </cell>
          <cell r="D306">
            <v>10000</v>
          </cell>
        </row>
        <row r="307">
          <cell r="B307" t="str">
            <v>Pelitur</v>
          </cell>
          <cell r="D307">
            <v>27272</v>
          </cell>
        </row>
        <row r="308">
          <cell r="B308" t="str">
            <v>Plamuur Tembok</v>
          </cell>
          <cell r="D308">
            <v>0</v>
          </cell>
        </row>
        <row r="309">
          <cell r="B309" t="str">
            <v>Plat mur, Plong, baut / Begel U</v>
          </cell>
          <cell r="D309">
            <v>15909</v>
          </cell>
        </row>
        <row r="310">
          <cell r="B310" t="str">
            <v>Plat perletakan</v>
          </cell>
          <cell r="D310">
            <v>81136</v>
          </cell>
        </row>
        <row r="311">
          <cell r="B311" t="str">
            <v>Plat sudut</v>
          </cell>
          <cell r="D311">
            <v>28636</v>
          </cell>
        </row>
        <row r="312">
          <cell r="B312" t="str">
            <v>Plint Keramik Artistik 10 x 10 cm</v>
          </cell>
          <cell r="D312">
            <v>0</v>
          </cell>
        </row>
        <row r="313">
          <cell r="B313" t="str">
            <v>Plint Keramik 10 x 30 cm</v>
          </cell>
          <cell r="D313">
            <v>3000</v>
          </cell>
        </row>
        <row r="314">
          <cell r="B314" t="str">
            <v>Plint Keramik Artistik 5 x 20 cm</v>
          </cell>
          <cell r="D314">
            <v>0</v>
          </cell>
        </row>
        <row r="315">
          <cell r="B315" t="str">
            <v>Plint Ubin Granito 10 x 30 cm</v>
          </cell>
          <cell r="D315">
            <v>0</v>
          </cell>
        </row>
        <row r="316">
          <cell r="B316" t="str">
            <v>Plint Ubin Granito 10 x 40 cm</v>
          </cell>
          <cell r="D316">
            <v>0</v>
          </cell>
        </row>
        <row r="317">
          <cell r="B317" t="str">
            <v>Plywood tebal 4 mm Uk. (120 x 240) cm</v>
          </cell>
          <cell r="D317">
            <v>0</v>
          </cell>
        </row>
        <row r="318">
          <cell r="B318" t="str">
            <v>Plywood tebal 4 mm Uk. (90 x 220) cm</v>
          </cell>
          <cell r="D318">
            <v>0</v>
          </cell>
        </row>
        <row r="319">
          <cell r="B319" t="str">
            <v>Plywood tebal 9 mm</v>
          </cell>
          <cell r="D319">
            <v>0</v>
          </cell>
        </row>
        <row r="320">
          <cell r="B320" t="str">
            <v>Pompa Air Jet Pump</v>
          </cell>
          <cell r="D320">
            <v>0</v>
          </cell>
        </row>
        <row r="321">
          <cell r="B321" t="str">
            <v>Pompa Summersible kap 6 m3/jam</v>
          </cell>
          <cell r="D321">
            <v>0</v>
          </cell>
        </row>
        <row r="322">
          <cell r="B322" t="str">
            <v>Panel pompa (MCB, Kontaktor, switch)</v>
          </cell>
          <cell r="D322">
            <v>0</v>
          </cell>
        </row>
        <row r="323">
          <cell r="B323" t="str">
            <v xml:space="preserve">Profil alluminium </v>
          </cell>
          <cell r="D323">
            <v>0</v>
          </cell>
        </row>
        <row r="324">
          <cell r="B324" t="str">
            <v>Profil Alluminium " T "</v>
          </cell>
          <cell r="D324">
            <v>0</v>
          </cell>
        </row>
        <row r="325">
          <cell r="B325" t="str">
            <v>Profil CT 74 (Tbl = 0.5mm)</v>
          </cell>
          <cell r="D325">
            <v>159090</v>
          </cell>
        </row>
        <row r="326">
          <cell r="B326" t="str">
            <v>Profil kaca</v>
          </cell>
          <cell r="D326">
            <v>0</v>
          </cell>
        </row>
        <row r="327">
          <cell r="B327" t="str">
            <v>Profil reng RT.15</v>
          </cell>
          <cell r="D327">
            <v>76500</v>
          </cell>
        </row>
        <row r="328">
          <cell r="B328" t="str">
            <v>Profil U.85-06</v>
          </cell>
          <cell r="D328">
            <v>200000</v>
          </cell>
        </row>
        <row r="329">
          <cell r="B329" t="str">
            <v>Ramset</v>
          </cell>
          <cell r="D329">
            <v>0</v>
          </cell>
        </row>
        <row r="330">
          <cell r="B330" t="str">
            <v>Rel Pintu Dorong</v>
          </cell>
          <cell r="D330">
            <v>0</v>
          </cell>
        </row>
        <row r="331">
          <cell r="B331" t="str">
            <v>Residu</v>
          </cell>
          <cell r="D331">
            <v>0</v>
          </cell>
        </row>
        <row r="332">
          <cell r="B332" t="str">
            <v>Residu atau Ter</v>
          </cell>
          <cell r="D332">
            <v>0</v>
          </cell>
        </row>
        <row r="333">
          <cell r="B333" t="str">
            <v>Rolling door alluminium</v>
          </cell>
          <cell r="D333">
            <v>0</v>
          </cell>
        </row>
        <row r="334">
          <cell r="B334" t="str">
            <v>Roof Light Fiberglass</v>
          </cell>
          <cell r="D334">
            <v>0</v>
          </cell>
        </row>
        <row r="335">
          <cell r="B335" t="str">
            <v>Sabun</v>
          </cell>
          <cell r="D335">
            <v>0</v>
          </cell>
        </row>
        <row r="336">
          <cell r="B336" t="str">
            <v xml:space="preserve">   Rangka Jendela Allumunium </v>
          </cell>
          <cell r="D336">
            <v>0</v>
          </cell>
        </row>
        <row r="337">
          <cell r="B337" t="str">
            <v>Saklar Double kualitas baik</v>
          </cell>
          <cell r="D337">
            <v>40000</v>
          </cell>
        </row>
        <row r="338">
          <cell r="B338" t="str">
            <v>Saklar Single kualitas baik</v>
          </cell>
          <cell r="D338">
            <v>26000</v>
          </cell>
        </row>
        <row r="339">
          <cell r="B339" t="str">
            <v>Saklar Triple kualitas baik</v>
          </cell>
          <cell r="D339">
            <v>0</v>
          </cell>
        </row>
        <row r="340">
          <cell r="B340" t="str">
            <v>Seal tape</v>
          </cell>
          <cell r="D340">
            <v>0</v>
          </cell>
        </row>
        <row r="341">
          <cell r="B341" t="str">
            <v>Sealant</v>
          </cell>
          <cell r="D341">
            <v>0</v>
          </cell>
        </row>
        <row r="342">
          <cell r="B342" t="str">
            <v>Semen Abu -abu</v>
          </cell>
          <cell r="D342">
            <v>0</v>
          </cell>
        </row>
        <row r="343">
          <cell r="B343" t="str">
            <v>Semen Merah</v>
          </cell>
          <cell r="D343">
            <v>0</v>
          </cell>
        </row>
        <row r="344">
          <cell r="B344" t="str">
            <v>Semen Nat</v>
          </cell>
          <cell r="D344">
            <v>0</v>
          </cell>
        </row>
        <row r="345">
          <cell r="B345" t="str">
            <v>Semen Portland</v>
          </cell>
          <cell r="D345">
            <v>55000</v>
          </cell>
        </row>
        <row r="346">
          <cell r="B346" t="str">
            <v>Semen Tahan Asam</v>
          </cell>
          <cell r="D346">
            <v>0</v>
          </cell>
        </row>
        <row r="347">
          <cell r="B347" t="str">
            <v>Semen Warna</v>
          </cell>
          <cell r="D347">
            <v>1670</v>
          </cell>
        </row>
        <row r="348">
          <cell r="B348" t="str">
            <v>Seng Plat 3 x 6 BJLS 28</v>
          </cell>
          <cell r="D348">
            <v>0</v>
          </cell>
        </row>
        <row r="349">
          <cell r="B349" t="str">
            <v>Seng Plat 3" x 6" BJLS 30</v>
          </cell>
          <cell r="D349">
            <v>0</v>
          </cell>
        </row>
        <row r="350">
          <cell r="B350" t="str">
            <v>Sirtu</v>
          </cell>
          <cell r="D350">
            <v>0</v>
          </cell>
        </row>
        <row r="351">
          <cell r="B351" t="str">
            <v>Sisalation / Alluminium Foil</v>
          </cell>
          <cell r="D351">
            <v>0</v>
          </cell>
        </row>
        <row r="352">
          <cell r="B352" t="str">
            <v>Shock lurus PVC Diameter 3"</v>
          </cell>
          <cell r="D352">
            <v>0</v>
          </cell>
        </row>
        <row r="353">
          <cell r="B353" t="str">
            <v>Shockdrat dalam Gip Diameter 1"</v>
          </cell>
          <cell r="D353">
            <v>0</v>
          </cell>
        </row>
        <row r="354">
          <cell r="B354" t="str">
            <v xml:space="preserve">Shockdrat dalam Gip Diameter 1/2" </v>
          </cell>
          <cell r="D354">
            <v>0</v>
          </cell>
        </row>
        <row r="355">
          <cell r="B355" t="str">
            <v>Shockdrat dalam Gip Diameter 4"</v>
          </cell>
          <cell r="D355">
            <v>0</v>
          </cell>
        </row>
        <row r="356">
          <cell r="B356" t="str">
            <v>Shockdrat dalam PVC Diameter 3"</v>
          </cell>
          <cell r="D356">
            <v>0</v>
          </cell>
        </row>
        <row r="357">
          <cell r="B357" t="str">
            <v>Shockdrat dalam PVC Diameter 3/4"</v>
          </cell>
          <cell r="D357">
            <v>0</v>
          </cell>
        </row>
        <row r="358">
          <cell r="B358" t="str">
            <v>Shockdrat dalam PVC Diameter 4"</v>
          </cell>
          <cell r="D358">
            <v>0</v>
          </cell>
        </row>
        <row r="359">
          <cell r="B359" t="str">
            <v xml:space="preserve">Shower air </v>
          </cell>
          <cell r="D359">
            <v>0</v>
          </cell>
        </row>
        <row r="360">
          <cell r="B360" t="str">
            <v>Skrup fixer</v>
          </cell>
          <cell r="D360">
            <v>0</v>
          </cell>
        </row>
        <row r="361">
          <cell r="B361" t="str">
            <v>Soda Api</v>
          </cell>
          <cell r="D361">
            <v>0</v>
          </cell>
        </row>
        <row r="362">
          <cell r="B362" t="str">
            <v>Socket Telephone/Internet</v>
          </cell>
          <cell r="D362">
            <v>0</v>
          </cell>
        </row>
        <row r="363">
          <cell r="B363" t="str">
            <v>Socket AC</v>
          </cell>
          <cell r="D363">
            <v>0</v>
          </cell>
        </row>
        <row r="364">
          <cell r="B364" t="str">
            <v>Stop Kran 2"</v>
          </cell>
          <cell r="D364">
            <v>0</v>
          </cell>
        </row>
        <row r="365">
          <cell r="B365" t="str">
            <v>Stop Kontak</v>
          </cell>
          <cell r="D365">
            <v>25000</v>
          </cell>
        </row>
        <row r="366">
          <cell r="B366" t="str">
            <v>Stop Kran 1"</v>
          </cell>
          <cell r="D366">
            <v>0</v>
          </cell>
        </row>
        <row r="367">
          <cell r="B367" t="str">
            <v>Strorox - 100</v>
          </cell>
          <cell r="D367">
            <v>0</v>
          </cell>
        </row>
        <row r="368">
          <cell r="B368" t="str">
            <v>Talang Zincalume</v>
          </cell>
          <cell r="D368">
            <v>0</v>
          </cell>
        </row>
        <row r="369">
          <cell r="B369" t="str">
            <v>Tangki air Polyethylene kap 4 m3</v>
          </cell>
          <cell r="D369">
            <v>0</v>
          </cell>
        </row>
        <row r="370">
          <cell r="B370" t="str">
            <v xml:space="preserve">Tali Ijuk </v>
          </cell>
          <cell r="D370">
            <v>0</v>
          </cell>
        </row>
        <row r="371">
          <cell r="B371" t="str">
            <v>Tanah urug</v>
          </cell>
          <cell r="D371">
            <v>55000</v>
          </cell>
        </row>
        <row r="372">
          <cell r="B372" t="str">
            <v>Teak Oil</v>
          </cell>
          <cell r="D372">
            <v>0</v>
          </cell>
        </row>
        <row r="373">
          <cell r="B373" t="str">
            <v>Thinner</v>
          </cell>
          <cell r="D373">
            <v>0</v>
          </cell>
        </row>
        <row r="374">
          <cell r="B374" t="str">
            <v>Teakwood tebal 4 mm, Uk. 90 cm x 220 cm</v>
          </cell>
          <cell r="D374">
            <v>0</v>
          </cell>
        </row>
        <row r="375">
          <cell r="B375" t="str">
            <v>Teakwood tebal 5 mm, Uk. 120 cm x 240 cm</v>
          </cell>
          <cell r="D375">
            <v>0</v>
          </cell>
        </row>
        <row r="376">
          <cell r="B376" t="str">
            <v>Tepung gypsum</v>
          </cell>
          <cell r="D376">
            <v>0</v>
          </cell>
        </row>
        <row r="377">
          <cell r="B377" t="str">
            <v>Terali Besi 2 x 3</v>
          </cell>
          <cell r="D377">
            <v>0</v>
          </cell>
        </row>
        <row r="378">
          <cell r="B378" t="str">
            <v>Terawang (Roster)</v>
          </cell>
          <cell r="D378">
            <v>0</v>
          </cell>
        </row>
        <row r="379">
          <cell r="B379" t="str">
            <v>Teer / Residu</v>
          </cell>
          <cell r="D379">
            <v>15000</v>
          </cell>
        </row>
        <row r="380">
          <cell r="B380" t="str">
            <v>Teralis Besi</v>
          </cell>
          <cell r="D380">
            <v>409090</v>
          </cell>
        </row>
        <row r="381">
          <cell r="B381" t="str">
            <v>Tripleks tebal 3 mm</v>
          </cell>
          <cell r="D381">
            <v>53000</v>
          </cell>
        </row>
        <row r="382">
          <cell r="B382" t="str">
            <v>Tripleks tebal 4 mm</v>
          </cell>
          <cell r="D382">
            <v>65000</v>
          </cell>
        </row>
        <row r="383">
          <cell r="B383" t="str">
            <v>Tripleks tebal 5 mm</v>
          </cell>
          <cell r="D383">
            <v>76000</v>
          </cell>
        </row>
        <row r="384">
          <cell r="B384" t="str">
            <v>Ubin Granito 30 x 30 cm</v>
          </cell>
        </row>
        <row r="385">
          <cell r="B385" t="str">
            <v>Ubin Granito 40 x 40 cm</v>
          </cell>
        </row>
        <row r="386">
          <cell r="B386" t="str">
            <v>Terminal antena TV</v>
          </cell>
        </row>
        <row r="387">
          <cell r="B387" t="str">
            <v xml:space="preserve">Ubin Keramik  10 x 33 cm </v>
          </cell>
        </row>
        <row r="388">
          <cell r="B388" t="str">
            <v>Ubin Keramik  15 x 15 cm</v>
          </cell>
        </row>
        <row r="389">
          <cell r="B389" t="str">
            <v>Ubin Keramik  15 x 20 cm</v>
          </cell>
        </row>
        <row r="390">
          <cell r="B390" t="str">
            <v>Ubin Keramik  20 x 20 cm</v>
          </cell>
        </row>
        <row r="391">
          <cell r="B391" t="str">
            <v>Ubin Keramik  25 x 25 cm</v>
          </cell>
        </row>
        <row r="392">
          <cell r="B392" t="str">
            <v>Ubin Keramik  30 X 30 cm</v>
          </cell>
        </row>
        <row r="393">
          <cell r="B393" t="str">
            <v>Ubin Keramik  40 x 40 cm</v>
          </cell>
        </row>
        <row r="394">
          <cell r="B394" t="str">
            <v>Ubin Keramik  50 x 50 cm</v>
          </cell>
        </row>
        <row r="395">
          <cell r="B395" t="str">
            <v>Ubin Keramik 10 x 20 cm Variasi</v>
          </cell>
        </row>
        <row r="396">
          <cell r="B396" t="str">
            <v>Ubin Keramik Artistik 10 x 20 cm</v>
          </cell>
        </row>
        <row r="397">
          <cell r="B397" t="str">
            <v>Urinoir</v>
          </cell>
        </row>
        <row r="398">
          <cell r="B398" t="str">
            <v>Vernis</v>
          </cell>
        </row>
        <row r="399">
          <cell r="B399" t="str">
            <v>Vinyl</v>
          </cell>
        </row>
        <row r="400">
          <cell r="B400" t="str">
            <v xml:space="preserve">Vinyl Asbes 30 x 30 cm </v>
          </cell>
        </row>
        <row r="401">
          <cell r="B401" t="str">
            <v>Vinyl karet</v>
          </cell>
        </row>
        <row r="402">
          <cell r="B402" t="str">
            <v>Vinyl Karet 30 x 30 cm KL I</v>
          </cell>
        </row>
        <row r="403">
          <cell r="B403" t="str">
            <v>Vinyl Karet 30 x 30 cm KL II</v>
          </cell>
        </row>
        <row r="404">
          <cell r="B404" t="str">
            <v>Vinyl Motif Kembang ex DN</v>
          </cell>
        </row>
        <row r="405">
          <cell r="B405" t="str">
            <v>Vinyl Wall Covering lebar 50 cm</v>
          </cell>
        </row>
        <row r="406">
          <cell r="B406" t="str">
            <v>Wood Filler</v>
          </cell>
        </row>
        <row r="407">
          <cell r="B407" t="str">
            <v>Wood sending</v>
          </cell>
        </row>
        <row r="408">
          <cell r="B408" t="str">
            <v>Wall Paper</v>
          </cell>
        </row>
        <row r="409">
          <cell r="B409" t="str">
            <v>Wastafel</v>
          </cell>
        </row>
        <row r="410">
          <cell r="B410" t="str">
            <v>Water Drain + Asesories</v>
          </cell>
        </row>
        <row r="411">
          <cell r="B411" t="str">
            <v>ALAT</v>
          </cell>
        </row>
        <row r="412">
          <cell r="B412" t="str">
            <v>Alat Bantu untuk Pek.Pengeboran</v>
          </cell>
        </row>
        <row r="413">
          <cell r="B413" t="str">
            <v>Alat Bantu.</v>
          </cell>
        </row>
        <row r="414">
          <cell r="B414" t="str">
            <v>Sewa Alat Longingtest</v>
          </cell>
        </row>
        <row r="415">
          <cell r="B415" t="str">
            <v>Sewa Generator</v>
          </cell>
        </row>
        <row r="416">
          <cell r="B416" t="str">
            <v>Sewa Mesin Bor Tanah</v>
          </cell>
        </row>
        <row r="417">
          <cell r="B417" t="str">
            <v>Sewa Pompa</v>
          </cell>
        </row>
        <row r="418">
          <cell r="B418" t="str">
            <v>Sewa Alat Las Listrik</v>
          </cell>
        </row>
        <row r="419">
          <cell r="B419" t="str">
            <v>Sewa Alat Perakitan besi</v>
          </cell>
        </row>
        <row r="420">
          <cell r="B420" t="str">
            <v>Kompresor, Blasting Pot , Selang Dan Nozzle</v>
          </cell>
        </row>
        <row r="421">
          <cell r="B421" t="str">
            <v>Sewa Dump Truck 5 T</v>
          </cell>
        </row>
        <row r="422">
          <cell r="B422" t="str">
            <v>Sewa Alat Water Pass/Theodolit</v>
          </cell>
        </row>
        <row r="423">
          <cell r="B423" t="str">
            <v>Compressor</v>
          </cell>
        </row>
        <row r="424">
          <cell r="B424" t="str">
            <v>Dump Truck</v>
          </cell>
        </row>
        <row r="425">
          <cell r="B425" t="str">
            <v>Sewa 3 Wheel Roller 8 - 10 ton</v>
          </cell>
        </row>
        <row r="426">
          <cell r="B426" t="str">
            <v>Sewa Buldozer</v>
          </cell>
        </row>
        <row r="427">
          <cell r="B427" t="str">
            <v>Sewa Tandem Roller 6 - 10 ton</v>
          </cell>
        </row>
        <row r="428">
          <cell r="B428" t="str">
            <v>Sewa Grader 110 HP</v>
          </cell>
        </row>
        <row r="429">
          <cell r="B429" t="str">
            <v>Sewa Wheel Loader 80 HP</v>
          </cell>
        </row>
        <row r="430">
          <cell r="B430" t="str">
            <v>Sewa Vibrator Roller</v>
          </cell>
        </row>
        <row r="431">
          <cell r="B431" t="str">
            <v>Sewa Stamper</v>
          </cell>
        </row>
      </sheetData>
      <sheetData sheetId="7">
        <row r="1369">
          <cell r="H1369">
            <v>130182</v>
          </cell>
        </row>
        <row r="1633">
          <cell r="H1633">
            <v>11969200</v>
          </cell>
        </row>
        <row r="2275">
          <cell r="H2275">
            <v>387.4</v>
          </cell>
        </row>
      </sheetData>
      <sheetData sheetId="8"/>
      <sheetData sheetId="9"/>
      <sheetData sheetId="10"/>
      <sheetData sheetId="11"/>
      <sheetData sheetId="12"/>
      <sheetData sheetId="13"/>
      <sheetData sheetId="14"/>
      <sheetData sheetId="15"/>
      <sheetData sheetId="1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
      <sheetName val="Rkp"/>
      <sheetName val="Pnwr A"/>
      <sheetName val="Jadwal "/>
      <sheetName val="Bahan"/>
      <sheetName val="personal"/>
      <sheetName val="Alat"/>
      <sheetName val="dukungan"/>
      <sheetName val="SP 2"/>
    </sheetNames>
    <sheetDataSet>
      <sheetData sheetId="0"/>
      <sheetData sheetId="1"/>
      <sheetData sheetId="2"/>
      <sheetData sheetId="3"/>
      <sheetData sheetId="4"/>
      <sheetData sheetId="5"/>
      <sheetData sheetId="6"/>
      <sheetData sheetId="7"/>
      <sheetData sheetId="8"/>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00"/>
      <sheetName val="Mars"/>
      <sheetName val="Rekab"/>
      <sheetName val="rab.1"/>
      <sheetName val="rab.2"/>
      <sheetName val="Upah&amp;hrg sat."/>
      <sheetName val="Harga satuan"/>
      <sheetName val="A+Supl."/>
      <sheetName val="0"/>
      <sheetName val="1"/>
      <sheetName val="2"/>
      <sheetName val="3"/>
      <sheetName val="4"/>
      <sheetName val="5"/>
      <sheetName val="6"/>
      <sheetName val="7"/>
      <sheetName val="K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al"/>
      <sheetName val="Rab"/>
      <sheetName val="OE"/>
      <sheetName val="Informasi"/>
      <sheetName val="Mobil"/>
      <sheetName val="Quary"/>
      <sheetName val="Basic"/>
      <sheetName val="Alat"/>
      <sheetName val="Div.2"/>
      <sheetName val="Div.3"/>
      <sheetName val="Div.5"/>
      <sheetName val="Div.6"/>
      <sheetName val="Div.8"/>
      <sheetName val="D7"/>
      <sheetName val="Sumuran"/>
      <sheetName val="D7b"/>
      <sheetName val="Rekap-6"/>
      <sheetName val="Rab-6"/>
      <sheetName val="Mobil-6"/>
      <sheetName val="Onsite"/>
      <sheetName val="Alat (2)"/>
      <sheetName val="Div. 8 Panas"/>
      <sheetName val="Selokan"/>
      <sheetName val="Rutin Bahu (2)"/>
      <sheetName val="Vol Gr2"/>
      <sheetName val="Vol Talud"/>
      <sheetName val="Volume"/>
      <sheetName val="Rekap"/>
      <sheetName val="Kuantitas"/>
      <sheetName val="Upah"/>
      <sheetName val="Mobilisasi"/>
      <sheetName val="Input Data"/>
      <sheetName val="Div1"/>
      <sheetName val="Sam (2)"/>
      <sheetName val="An-2"/>
      <sheetName val="Md-2"/>
      <sheetName val="Buis beton"/>
      <sheetName val="An-3"/>
      <sheetName val="Md-3"/>
      <sheetName val="An-4"/>
      <sheetName val="Md-4"/>
      <sheetName val="An-5"/>
      <sheetName val="Md-5"/>
      <sheetName val="An.6"/>
      <sheetName val="Md.6"/>
      <sheetName val="An.7"/>
      <sheetName val="Md.7"/>
      <sheetName val="Bronjong"/>
      <sheetName val="An.8"/>
      <sheetName val="Md.8"/>
      <sheetName val="An Supl"/>
      <sheetName val="Md Supl"/>
    </sheetNames>
    <sheetDataSet>
      <sheetData sheetId="0" refreshError="1"/>
      <sheetData sheetId="1" refreshError="1"/>
      <sheetData sheetId="2" refreshError="1"/>
      <sheetData sheetId="3" refreshError="1"/>
      <sheetData sheetId="4" refreshError="1"/>
      <sheetData sheetId="5" refreshError="1"/>
      <sheetData sheetId="6" refreshError="1">
        <row r="8">
          <cell r="F8">
            <v>2500</v>
          </cell>
        </row>
        <row r="10">
          <cell r="F10">
            <v>3214.29</v>
          </cell>
        </row>
        <row r="12">
          <cell r="F12">
            <v>3571.43</v>
          </cell>
        </row>
        <row r="14">
          <cell r="F14">
            <v>3571.43</v>
          </cell>
        </row>
        <row r="16">
          <cell r="F16">
            <v>2500</v>
          </cell>
        </row>
        <row r="18">
          <cell r="F18">
            <v>3571.43</v>
          </cell>
        </row>
        <row r="20">
          <cell r="F20">
            <v>2500</v>
          </cell>
        </row>
        <row r="22">
          <cell r="F22">
            <v>3571.43</v>
          </cell>
        </row>
        <row r="24">
          <cell r="F24">
            <v>2500</v>
          </cell>
        </row>
        <row r="26">
          <cell r="F26">
            <v>3571.43</v>
          </cell>
        </row>
        <row r="40">
          <cell r="F40">
            <v>48500</v>
          </cell>
        </row>
        <row r="41">
          <cell r="F41">
            <v>0</v>
          </cell>
        </row>
        <row r="42">
          <cell r="F42">
            <v>0</v>
          </cell>
        </row>
        <row r="44">
          <cell r="F44">
            <v>0</v>
          </cell>
        </row>
        <row r="46">
          <cell r="F46">
            <v>100</v>
          </cell>
        </row>
        <row r="47">
          <cell r="F47">
            <v>54300</v>
          </cell>
        </row>
        <row r="50">
          <cell r="F50">
            <v>0</v>
          </cell>
        </row>
        <row r="51">
          <cell r="F51">
            <v>5000</v>
          </cell>
        </row>
        <row r="52">
          <cell r="F52">
            <v>10000</v>
          </cell>
        </row>
        <row r="53">
          <cell r="F53">
            <v>3500</v>
          </cell>
        </row>
        <row r="54">
          <cell r="F54">
            <v>1500</v>
          </cell>
        </row>
        <row r="55">
          <cell r="F55">
            <v>30000</v>
          </cell>
        </row>
        <row r="57">
          <cell r="F57">
            <v>0</v>
          </cell>
        </row>
        <row r="58">
          <cell r="F58">
            <v>6250</v>
          </cell>
        </row>
        <row r="59">
          <cell r="F59">
            <v>0</v>
          </cell>
        </row>
        <row r="60">
          <cell r="F60">
            <v>2800</v>
          </cell>
        </row>
        <row r="61">
          <cell r="F61">
            <v>75000</v>
          </cell>
        </row>
        <row r="63">
          <cell r="F63">
            <v>5500</v>
          </cell>
        </row>
        <row r="64">
          <cell r="F64">
            <v>800000</v>
          </cell>
        </row>
        <row r="65">
          <cell r="F65">
            <v>1825</v>
          </cell>
        </row>
        <row r="66">
          <cell r="F66">
            <v>1700</v>
          </cell>
        </row>
        <row r="67">
          <cell r="F67">
            <v>17500</v>
          </cell>
        </row>
        <row r="68">
          <cell r="F68">
            <v>0</v>
          </cell>
        </row>
        <row r="69">
          <cell r="F69">
            <v>300000</v>
          </cell>
        </row>
        <row r="71">
          <cell r="F71">
            <v>0</v>
          </cell>
        </row>
        <row r="72">
          <cell r="F72">
            <v>0</v>
          </cell>
        </row>
        <row r="74">
          <cell r="F74">
            <v>0</v>
          </cell>
        </row>
        <row r="75">
          <cell r="F75">
            <v>460243.23</v>
          </cell>
        </row>
        <row r="76">
          <cell r="F76">
            <v>0</v>
          </cell>
        </row>
        <row r="77">
          <cell r="F77">
            <v>5800</v>
          </cell>
        </row>
        <row r="79">
          <cell r="F79">
            <v>46000</v>
          </cell>
        </row>
        <row r="80">
          <cell r="F80">
            <v>0</v>
          </cell>
        </row>
        <row r="81">
          <cell r="F81">
            <v>0</v>
          </cell>
        </row>
        <row r="82">
          <cell r="F82">
            <v>300000</v>
          </cell>
        </row>
        <row r="83">
          <cell r="F83">
            <v>0</v>
          </cell>
        </row>
      </sheetData>
      <sheetData sheetId="7" refreshError="1">
        <row r="8">
          <cell r="AM8">
            <v>839246.43</v>
          </cell>
        </row>
        <row r="9">
          <cell r="AM9">
            <v>173395.18</v>
          </cell>
        </row>
        <row r="10">
          <cell r="AM10">
            <v>24722.73</v>
          </cell>
        </row>
        <row r="11">
          <cell r="AM11">
            <v>178010.43</v>
          </cell>
        </row>
        <row r="12">
          <cell r="AM12">
            <v>47770.43</v>
          </cell>
        </row>
        <row r="13">
          <cell r="AM13">
            <v>19003.98</v>
          </cell>
        </row>
        <row r="14">
          <cell r="AM14">
            <v>139089.43</v>
          </cell>
        </row>
        <row r="15">
          <cell r="AM15">
            <v>82267.929999999993</v>
          </cell>
        </row>
        <row r="16">
          <cell r="AM16">
            <v>102654.43</v>
          </cell>
        </row>
        <row r="17">
          <cell r="AM17">
            <v>251051.43</v>
          </cell>
        </row>
        <row r="18">
          <cell r="AM18">
            <v>66219.429999999993</v>
          </cell>
        </row>
        <row r="19">
          <cell r="AM19">
            <v>82443.12999999999</v>
          </cell>
        </row>
        <row r="20">
          <cell r="AM20">
            <v>182896.93</v>
          </cell>
        </row>
        <row r="21">
          <cell r="AM21">
            <v>0</v>
          </cell>
        </row>
        <row r="22">
          <cell r="AM22">
            <v>143049.93</v>
          </cell>
        </row>
        <row r="23">
          <cell r="AM23">
            <v>70179.929999999993</v>
          </cell>
        </row>
        <row r="24">
          <cell r="AM24">
            <v>68242.429999999993</v>
          </cell>
        </row>
        <row r="25">
          <cell r="AM25">
            <v>82816.429999999993</v>
          </cell>
        </row>
        <row r="26">
          <cell r="AM26">
            <v>106334.43</v>
          </cell>
        </row>
        <row r="27">
          <cell r="AM27">
            <v>19439.830000000002</v>
          </cell>
        </row>
        <row r="28">
          <cell r="AM28">
            <v>393393.43</v>
          </cell>
        </row>
        <row r="29">
          <cell r="AM29">
            <v>11976.68</v>
          </cell>
        </row>
        <row r="30">
          <cell r="AM30">
            <v>82267.929999999993</v>
          </cell>
        </row>
        <row r="31">
          <cell r="AM31">
            <v>28134.059999999998</v>
          </cell>
        </row>
        <row r="32">
          <cell r="AM32">
            <v>19875.68</v>
          </cell>
        </row>
        <row r="33">
          <cell r="AM33">
            <v>0</v>
          </cell>
        </row>
        <row r="34">
          <cell r="AM34">
            <v>0</v>
          </cell>
        </row>
        <row r="35">
          <cell r="AM35">
            <v>0</v>
          </cell>
        </row>
        <row r="36">
          <cell r="AM36">
            <v>0</v>
          </cell>
        </row>
        <row r="37">
          <cell r="AM37">
            <v>75673.33</v>
          </cell>
        </row>
        <row r="38">
          <cell r="AM38">
            <v>249347.63</v>
          </cell>
        </row>
      </sheetData>
      <sheetData sheetId="8" refreshError="1"/>
      <sheetData sheetId="9" refreshError="1">
        <row r="166">
          <cell r="T166" t="str">
            <v>Analisa EI-321</v>
          </cell>
        </row>
        <row r="168">
          <cell r="L168" t="str">
            <v>FORMULIR STANDAR UNTUK</v>
          </cell>
        </row>
        <row r="169">
          <cell r="L169" t="str">
            <v>PEREKAMAN ANALISA MASING-MASING HARGA SATUAN</v>
          </cell>
        </row>
        <row r="171">
          <cell r="L171" t="str">
            <v>PROYEK</v>
          </cell>
          <cell r="O171" t="str">
            <v>:  Peningkatan Jalan dan Jembatan Wilayah Barat</v>
          </cell>
        </row>
        <row r="172">
          <cell r="L172" t="str">
            <v>No. PAKET KONTRAK</v>
          </cell>
          <cell r="O172" t="str">
            <v xml:space="preserve">: </v>
          </cell>
        </row>
        <row r="173">
          <cell r="L173" t="str">
            <v>PEKERJAAN</v>
          </cell>
          <cell r="O173" t="str">
            <v>:  Pembangunan Jembatan Beton Tersebar di Wilayah Barat</v>
          </cell>
        </row>
        <row r="174">
          <cell r="L174" t="str">
            <v>KABUPATEN</v>
          </cell>
          <cell r="O174" t="str">
            <v>:  Lampung Timur</v>
          </cell>
        </row>
        <row r="175">
          <cell r="L175" t="str">
            <v>ITEM PEMBAYARAN NO.</v>
          </cell>
          <cell r="O175" t="str">
            <v>:  3.2 (1)</v>
          </cell>
        </row>
        <row r="176">
          <cell r="L176" t="str">
            <v>JENIS PEKERJAAN</v>
          </cell>
          <cell r="O176" t="str">
            <v>:  Urugan Biasa</v>
          </cell>
        </row>
        <row r="177">
          <cell r="L177" t="str">
            <v>SATUAN PEMBAYARAN</v>
          </cell>
          <cell r="O177" t="str">
            <v>:  M3</v>
          </cell>
        </row>
        <row r="180">
          <cell r="Q180" t="str">
            <v>PERKIRAAN</v>
          </cell>
          <cell r="R180" t="str">
            <v>HARGA SATUAN</v>
          </cell>
          <cell r="S180" t="str">
            <v>JUMLAH HARGA</v>
          </cell>
        </row>
        <row r="181">
          <cell r="L181" t="str">
            <v>NO.</v>
          </cell>
          <cell r="N181" t="str">
            <v>KOMPONEN</v>
          </cell>
          <cell r="P181" t="str">
            <v>SATUAN</v>
          </cell>
          <cell r="Q181" t="str">
            <v>KUANTITAS</v>
          </cell>
          <cell r="R181" t="str">
            <v>(Rp.)</v>
          </cell>
          <cell r="S181" t="str">
            <v>(Rp.)</v>
          </cell>
        </row>
        <row r="184">
          <cell r="L184" t="str">
            <v>A.</v>
          </cell>
          <cell r="N184" t="str">
            <v>TENAGA</v>
          </cell>
        </row>
        <row r="186">
          <cell r="L186" t="str">
            <v>1.</v>
          </cell>
          <cell r="N186" t="str">
            <v>Pekerja</v>
          </cell>
          <cell r="O186" t="str">
            <v>(L01)</v>
          </cell>
          <cell r="P186" t="str">
            <v>Jam</v>
          </cell>
          <cell r="Q186">
            <v>5.7099999999999998E-2</v>
          </cell>
          <cell r="R186">
            <v>2500</v>
          </cell>
          <cell r="U186">
            <v>142.75</v>
          </cell>
        </row>
        <row r="187">
          <cell r="L187" t="str">
            <v>2.</v>
          </cell>
          <cell r="N187" t="str">
            <v>Mandor</v>
          </cell>
          <cell r="O187" t="str">
            <v>(L03)</v>
          </cell>
          <cell r="P187" t="str">
            <v>Jam</v>
          </cell>
          <cell r="Q187">
            <v>1.43E-2</v>
          </cell>
          <cell r="R187">
            <v>3571.43</v>
          </cell>
          <cell r="U187">
            <v>51.07</v>
          </cell>
        </row>
        <row r="190">
          <cell r="Q190" t="str">
            <v xml:space="preserve">JUMLAH HARGA TENAGA   </v>
          </cell>
          <cell r="U190">
            <v>193.82</v>
          </cell>
        </row>
        <row r="192">
          <cell r="L192" t="str">
            <v>B.</v>
          </cell>
          <cell r="N192" t="str">
            <v>BAHAN</v>
          </cell>
        </row>
        <row r="194">
          <cell r="L194" t="str">
            <v>1.</v>
          </cell>
          <cell r="N194" t="str">
            <v>Material timbunan (M08)</v>
          </cell>
          <cell r="P194" t="str">
            <v>M3</v>
          </cell>
          <cell r="Q194">
            <v>1.2</v>
          </cell>
          <cell r="R194">
            <v>5000</v>
          </cell>
          <cell r="U194">
            <v>6000</v>
          </cell>
        </row>
        <row r="201">
          <cell r="Q201" t="str">
            <v xml:space="preserve">JUMLAH HARGA BAHAN   </v>
          </cell>
          <cell r="U201">
            <v>6000</v>
          </cell>
        </row>
        <row r="203">
          <cell r="L203" t="str">
            <v>C.</v>
          </cell>
          <cell r="N203" t="str">
            <v>PERALATAN</v>
          </cell>
        </row>
        <row r="204">
          <cell r="L204" t="str">
            <v>1.</v>
          </cell>
          <cell r="N204" t="str">
            <v>Whell  Loader</v>
          </cell>
          <cell r="O204" t="str">
            <v>(E15)</v>
          </cell>
          <cell r="P204" t="str">
            <v>Jam</v>
          </cell>
          <cell r="Q204">
            <v>1.43E-2</v>
          </cell>
          <cell r="R204">
            <v>143049.93</v>
          </cell>
          <cell r="U204">
            <v>2045.61</v>
          </cell>
        </row>
        <row r="205">
          <cell r="L205" t="str">
            <v>2.</v>
          </cell>
          <cell r="N205" t="str">
            <v>Dump Truck</v>
          </cell>
          <cell r="O205" t="str">
            <v>(E08)</v>
          </cell>
          <cell r="P205" t="str">
            <v>Jam</v>
          </cell>
          <cell r="Q205">
            <v>3.3099999999999997E-2</v>
          </cell>
          <cell r="R205">
            <v>82267.929999999993</v>
          </cell>
          <cell r="U205">
            <v>2723.07</v>
          </cell>
        </row>
        <row r="206">
          <cell r="L206" t="str">
            <v>3.</v>
          </cell>
          <cell r="N206" t="str">
            <v>Motor Grader</v>
          </cell>
          <cell r="O206" t="str">
            <v>(E13)</v>
          </cell>
          <cell r="P206" t="str">
            <v>Jam</v>
          </cell>
          <cell r="Q206">
            <v>1.17E-2</v>
          </cell>
          <cell r="R206">
            <v>182896.93</v>
          </cell>
          <cell r="U206">
            <v>2139.89</v>
          </cell>
        </row>
        <row r="207">
          <cell r="L207" t="str">
            <v>3.</v>
          </cell>
          <cell r="N207" t="str">
            <v>Vibro Roller</v>
          </cell>
          <cell r="O207" t="str">
            <v>(E19)</v>
          </cell>
          <cell r="P207" t="str">
            <v>Jam</v>
          </cell>
          <cell r="Q207">
            <v>2.1399999999999999E-2</v>
          </cell>
          <cell r="R207">
            <v>106334.43</v>
          </cell>
          <cell r="U207">
            <v>2275.56</v>
          </cell>
        </row>
        <row r="208">
          <cell r="L208" t="str">
            <v>4.</v>
          </cell>
          <cell r="N208" t="str">
            <v>Water Tanker</v>
          </cell>
          <cell r="O208" t="str">
            <v>(E23)</v>
          </cell>
          <cell r="P208" t="str">
            <v>Jam</v>
          </cell>
          <cell r="Q208">
            <v>2.1100000000000001E-2</v>
          </cell>
          <cell r="R208">
            <v>82267.929999999993</v>
          </cell>
          <cell r="U208">
            <v>1735.85</v>
          </cell>
        </row>
        <row r="209">
          <cell r="L209" t="str">
            <v>5.</v>
          </cell>
          <cell r="N209" t="str">
            <v>Alat  Bantu</v>
          </cell>
          <cell r="P209" t="str">
            <v>Ls</v>
          </cell>
          <cell r="Q209">
            <v>1</v>
          </cell>
          <cell r="R209">
            <v>1000</v>
          </cell>
          <cell r="U209">
            <v>1000</v>
          </cell>
        </row>
        <row r="212">
          <cell r="Q212" t="str">
            <v xml:space="preserve">JUMLAH HARGA PERALATAN   </v>
          </cell>
          <cell r="U212">
            <v>11919.98</v>
          </cell>
        </row>
        <row r="213">
          <cell r="L213" t="str">
            <v>D.</v>
          </cell>
          <cell r="N213" t="str">
            <v>JUMLAH HARGA TENAGA, BAHAN DAN PERALATAN  ( A + B + C )</v>
          </cell>
          <cell r="U213">
            <v>18113.8</v>
          </cell>
        </row>
        <row r="214">
          <cell r="L214" t="str">
            <v>E.</v>
          </cell>
          <cell r="N214" t="str">
            <v>OVERHEAD &amp; PROFIT</v>
          </cell>
          <cell r="P214">
            <v>10</v>
          </cell>
          <cell r="Q214" t="str">
            <v>%  x  D</v>
          </cell>
          <cell r="U214">
            <v>1811.38</v>
          </cell>
        </row>
        <row r="215">
          <cell r="L215" t="str">
            <v>F.</v>
          </cell>
          <cell r="N215" t="str">
            <v>HARGA SATUAN PEKERJAAN  ( D + E )</v>
          </cell>
          <cell r="U215">
            <v>19925.18</v>
          </cell>
        </row>
        <row r="216">
          <cell r="L216" t="str">
            <v>Note: 1</v>
          </cell>
          <cell r="N216" t="str">
            <v>SATUAN dapat berdasarkan atas jam operasi untuk Tenaga Kerja dan Peralatan, volume dan/atau ukuran berat untuk bahan-bahan</v>
          </cell>
        </row>
        <row r="217">
          <cell r="L217">
            <v>2</v>
          </cell>
          <cell r="N217" t="str">
            <v>Kuantitas satuan adalah kuantitas setiap komponen untuk menyelesaikan satu satuan pekerjaan dari nomor mata pembayaran</v>
          </cell>
        </row>
        <row r="218">
          <cell r="L218">
            <v>3</v>
          </cell>
          <cell r="N218" t="str">
            <v>Biaya satuan untuk peralatan sudah termasuk bahan bakar, bahan habis dipakai dan operator.</v>
          </cell>
        </row>
        <row r="331">
          <cell r="A331" t="str">
            <v>ITEM PEMBAYARAN NO.</v>
          </cell>
          <cell r="D331" t="str">
            <v>:  3.2 (1)</v>
          </cell>
          <cell r="J331" t="str">
            <v>Analisa EI-321</v>
          </cell>
        </row>
        <row r="332">
          <cell r="A332" t="str">
            <v>JENIS PEKERJAAN</v>
          </cell>
          <cell r="D332" t="str">
            <v>:  Urugan Biasa</v>
          </cell>
        </row>
        <row r="333">
          <cell r="A333" t="str">
            <v>SATUAN PEMBAYARAN</v>
          </cell>
          <cell r="D333" t="str">
            <v>:  M3</v>
          </cell>
          <cell r="H333" t="str">
            <v xml:space="preserve">         URAIAN ANALISA HARGA SATUAN</v>
          </cell>
        </row>
        <row r="336">
          <cell r="A336" t="str">
            <v>No.</v>
          </cell>
          <cell r="C336" t="str">
            <v>U R A I A N</v>
          </cell>
          <cell r="G336" t="str">
            <v>KODE</v>
          </cell>
          <cell r="H336" t="str">
            <v>KOEF.</v>
          </cell>
          <cell r="I336" t="str">
            <v>SATUAN</v>
          </cell>
          <cell r="J336" t="str">
            <v>KETERANGAN</v>
          </cell>
        </row>
        <row r="339">
          <cell r="A339" t="str">
            <v>I.</v>
          </cell>
          <cell r="C339" t="str">
            <v>ASUMSI</v>
          </cell>
        </row>
        <row r="340">
          <cell r="A340">
            <v>1</v>
          </cell>
          <cell r="C340" t="str">
            <v>Pekerjaan dilakukan secara mekanis</v>
          </cell>
        </row>
        <row r="341">
          <cell r="A341">
            <v>2</v>
          </cell>
          <cell r="C341" t="str">
            <v>Lokasi pekerjaan : Sekitar Jembatan</v>
          </cell>
        </row>
        <row r="342">
          <cell r="A342">
            <v>3</v>
          </cell>
          <cell r="C342" t="str">
            <v>Kondisi Jalan   :  sedang / baik</v>
          </cell>
        </row>
        <row r="343">
          <cell r="A343">
            <v>4</v>
          </cell>
          <cell r="C343" t="str">
            <v>Jam kerja efektif per-hari</v>
          </cell>
          <cell r="G343" t="str">
            <v>Tk</v>
          </cell>
          <cell r="H343">
            <v>7</v>
          </cell>
          <cell r="I343" t="str">
            <v>Jam</v>
          </cell>
        </row>
        <row r="344">
          <cell r="A344">
            <v>5</v>
          </cell>
          <cell r="C344" t="str">
            <v>Faktor pengembangan bahan</v>
          </cell>
          <cell r="G344" t="str">
            <v>Fk</v>
          </cell>
          <cell r="H344">
            <v>1.2</v>
          </cell>
          <cell r="I344" t="str">
            <v>-</v>
          </cell>
        </row>
        <row r="345">
          <cell r="A345">
            <v>6</v>
          </cell>
          <cell r="C345" t="str">
            <v>Tebal hamparan padat</v>
          </cell>
          <cell r="G345" t="str">
            <v>t</v>
          </cell>
          <cell r="H345">
            <v>0.15</v>
          </cell>
          <cell r="I345" t="str">
            <v>M</v>
          </cell>
        </row>
        <row r="347">
          <cell r="A347" t="str">
            <v>II.</v>
          </cell>
          <cell r="C347" t="str">
            <v>URUTAN KERJA</v>
          </cell>
        </row>
        <row r="348">
          <cell r="A348">
            <v>1</v>
          </cell>
          <cell r="C348" t="str">
            <v>Whell Loader memuat ke dalam Dump Truck</v>
          </cell>
        </row>
        <row r="349">
          <cell r="A349">
            <v>2</v>
          </cell>
          <cell r="C349" t="str">
            <v>Dump Truck mengangkut ke lapangan dengan jarak</v>
          </cell>
        </row>
        <row r="350">
          <cell r="C350" t="str">
            <v>quari ke lapangan</v>
          </cell>
          <cell r="G350" t="str">
            <v>L</v>
          </cell>
          <cell r="H350">
            <v>1</v>
          </cell>
          <cell r="I350" t="str">
            <v>Km</v>
          </cell>
        </row>
        <row r="351">
          <cell r="A351">
            <v>3</v>
          </cell>
          <cell r="C351" t="str">
            <v>Material dihampar dengan menggunakan Motor Grader</v>
          </cell>
        </row>
        <row r="352">
          <cell r="A352">
            <v>4</v>
          </cell>
          <cell r="C352" t="str">
            <v>Hamparan material disiram air dengan Watertank Truck</v>
          </cell>
        </row>
        <row r="353">
          <cell r="C353" t="str">
            <v>(sebelum pelaksanaan pemadatan) dan dipadatkan</v>
          </cell>
        </row>
        <row r="354">
          <cell r="C354" t="str">
            <v>dengan menggunakan Vibro Roller</v>
          </cell>
        </row>
        <row r="355">
          <cell r="A355">
            <v>5</v>
          </cell>
          <cell r="C355" t="str">
            <v>Selama pemadatan sekelompok pekerja  akan merapikan tepi</v>
          </cell>
        </row>
        <row r="356">
          <cell r="C356" t="str">
            <v>hamparan dan level permukaan menggunakan alat bantu</v>
          </cell>
        </row>
        <row r="358">
          <cell r="A358" t="str">
            <v>III.</v>
          </cell>
          <cell r="C358" t="str">
            <v>PEMAKAIAN BAHAN, ALAT DAN TENAGA</v>
          </cell>
        </row>
        <row r="359">
          <cell r="A359" t="str">
            <v xml:space="preserve">   1.</v>
          </cell>
          <cell r="C359" t="str">
            <v>BAHAN</v>
          </cell>
        </row>
        <row r="360">
          <cell r="A360" t="str">
            <v>1.a.</v>
          </cell>
          <cell r="C360" t="str">
            <v>Material timbunan</v>
          </cell>
          <cell r="D360" t="str">
            <v xml:space="preserve"> =  1 x  Fk</v>
          </cell>
          <cell r="G360" t="str">
            <v>(M08)</v>
          </cell>
          <cell r="H360">
            <v>1.2</v>
          </cell>
          <cell r="I360" t="str">
            <v>M3</v>
          </cell>
          <cell r="J360" t="str">
            <v xml:space="preserve"> Borrow Pit</v>
          </cell>
        </row>
        <row r="361">
          <cell r="A361" t="str">
            <v xml:space="preserve">   2.</v>
          </cell>
          <cell r="C361" t="str">
            <v>ALAT</v>
          </cell>
        </row>
        <row r="362">
          <cell r="A362" t="str">
            <v>2.a.</v>
          </cell>
          <cell r="C362" t="str">
            <v>WHELL  LOADER</v>
          </cell>
          <cell r="G362" t="str">
            <v>(E15)</v>
          </cell>
        </row>
        <row r="363">
          <cell r="C363" t="str">
            <v>Kapasitas  Bucket</v>
          </cell>
          <cell r="G363" t="str">
            <v>V</v>
          </cell>
          <cell r="H363">
            <v>1.5</v>
          </cell>
          <cell r="I363" t="str">
            <v>M3</v>
          </cell>
        </row>
        <row r="364">
          <cell r="C364" t="str">
            <v>Faktor Bucket</v>
          </cell>
          <cell r="G364" t="str">
            <v>Fb</v>
          </cell>
          <cell r="H364">
            <v>0.9</v>
          </cell>
          <cell r="I364" t="str">
            <v>-</v>
          </cell>
        </row>
        <row r="365">
          <cell r="C365" t="str">
            <v>Faktor Efisiensi Alat</v>
          </cell>
          <cell r="G365" t="str">
            <v>Fa</v>
          </cell>
          <cell r="H365">
            <v>0.83</v>
          </cell>
          <cell r="I365" t="str">
            <v>-</v>
          </cell>
        </row>
        <row r="366">
          <cell r="C366" t="str">
            <v>Waktu sklus</v>
          </cell>
          <cell r="G366" t="str">
            <v>Ts1</v>
          </cell>
          <cell r="I366" t="str">
            <v>menit</v>
          </cell>
        </row>
        <row r="367">
          <cell r="C367" t="str">
            <v>- Muat</v>
          </cell>
          <cell r="G367" t="str">
            <v>T1</v>
          </cell>
          <cell r="H367">
            <v>0.4</v>
          </cell>
          <cell r="I367" t="str">
            <v>menit</v>
          </cell>
        </row>
        <row r="368">
          <cell r="C368" t="str">
            <v>- Lain-lain</v>
          </cell>
          <cell r="G368" t="str">
            <v>T2</v>
          </cell>
          <cell r="H368">
            <v>0.4</v>
          </cell>
          <cell r="I368" t="str">
            <v>menit</v>
          </cell>
        </row>
        <row r="369">
          <cell r="G369" t="str">
            <v>Ts1</v>
          </cell>
          <cell r="H369">
            <v>0.8</v>
          </cell>
          <cell r="I369" t="str">
            <v>menit</v>
          </cell>
        </row>
        <row r="370">
          <cell r="C370" t="str">
            <v>Kapasitas Produksi / Jam =</v>
          </cell>
          <cell r="E370" t="str">
            <v>V  x  Fb x Fa x 60</v>
          </cell>
          <cell r="G370" t="str">
            <v>Q1</v>
          </cell>
          <cell r="H370">
            <v>70.031300000000002</v>
          </cell>
          <cell r="I370" t="str">
            <v>M3</v>
          </cell>
        </row>
        <row r="371">
          <cell r="E371" t="str">
            <v xml:space="preserve">      Fk x Ts1</v>
          </cell>
        </row>
        <row r="372">
          <cell r="C372" t="str">
            <v>Koefisienalat / M3</v>
          </cell>
          <cell r="D372" t="str">
            <v xml:space="preserve"> =   1 : Q1</v>
          </cell>
          <cell r="G372" t="str">
            <v>(E15)</v>
          </cell>
          <cell r="H372">
            <v>1.43E-2</v>
          </cell>
          <cell r="I372" t="str">
            <v>Jam</v>
          </cell>
        </row>
        <row r="374">
          <cell r="A374" t="str">
            <v xml:space="preserve">   2.b.</v>
          </cell>
          <cell r="C374" t="str">
            <v>DUMP TRUCK</v>
          </cell>
          <cell r="G374" t="str">
            <v>(E08)</v>
          </cell>
        </row>
        <row r="375">
          <cell r="C375" t="str">
            <v>Kapasitas bak</v>
          </cell>
          <cell r="G375" t="str">
            <v>V</v>
          </cell>
          <cell r="H375">
            <v>4</v>
          </cell>
          <cell r="I375" t="str">
            <v>M3</v>
          </cell>
        </row>
        <row r="376">
          <cell r="C376" t="str">
            <v>Faktor  efisiensi alat</v>
          </cell>
          <cell r="G376" t="str">
            <v>Fa</v>
          </cell>
          <cell r="H376">
            <v>0.83</v>
          </cell>
          <cell r="I376" t="str">
            <v>-</v>
          </cell>
        </row>
        <row r="377">
          <cell r="C377" t="str">
            <v>Kecepatan rata-rata bermuatan</v>
          </cell>
          <cell r="G377" t="str">
            <v>v1</v>
          </cell>
          <cell r="H377">
            <v>40</v>
          </cell>
          <cell r="I377" t="str">
            <v>KM/Jam</v>
          </cell>
        </row>
        <row r="378">
          <cell r="C378" t="str">
            <v>Kecepatan rata-rata kosong</v>
          </cell>
          <cell r="G378" t="str">
            <v>v2</v>
          </cell>
          <cell r="H378">
            <v>60</v>
          </cell>
          <cell r="I378" t="str">
            <v>KM/Jam</v>
          </cell>
        </row>
        <row r="379">
          <cell r="C379" t="str">
            <v>Waktusiklus :</v>
          </cell>
          <cell r="G379" t="str">
            <v>Ts2</v>
          </cell>
        </row>
        <row r="380">
          <cell r="C380" t="str">
            <v>-  Waktu tempuh isi   = (L : v1) x 60</v>
          </cell>
          <cell r="G380" t="str">
            <v>T1</v>
          </cell>
          <cell r="H380">
            <v>1.5</v>
          </cell>
          <cell r="I380" t="str">
            <v>menit</v>
          </cell>
        </row>
        <row r="381">
          <cell r="C381" t="str">
            <v>-  Waktu tempuh kosong   = (L : v2) x 60</v>
          </cell>
          <cell r="G381" t="str">
            <v>T2</v>
          </cell>
          <cell r="H381">
            <v>1</v>
          </cell>
          <cell r="I381" t="str">
            <v>menit</v>
          </cell>
        </row>
        <row r="382">
          <cell r="C382" t="str">
            <v>- Lain-lain</v>
          </cell>
          <cell r="G382" t="str">
            <v>T3</v>
          </cell>
          <cell r="H382">
            <v>3</v>
          </cell>
          <cell r="I382" t="str">
            <v>menit</v>
          </cell>
        </row>
        <row r="383">
          <cell r="G383" t="str">
            <v>Ts2</v>
          </cell>
          <cell r="H383">
            <v>5.5</v>
          </cell>
          <cell r="I383" t="str">
            <v>menit</v>
          </cell>
        </row>
        <row r="385">
          <cell r="J385" t="str">
            <v>Berlanjut ke halaman berikut</v>
          </cell>
        </row>
        <row r="386">
          <cell r="A386" t="str">
            <v>ITEM PEMBAYARAN NO.</v>
          </cell>
          <cell r="D386" t="str">
            <v>:  3.2 (1)</v>
          </cell>
          <cell r="J386" t="str">
            <v>Analisa EI-321</v>
          </cell>
        </row>
        <row r="387">
          <cell r="A387" t="str">
            <v>JENIS PEKERJAAN</v>
          </cell>
          <cell r="D387" t="str">
            <v>:  Urugan Biasa</v>
          </cell>
        </row>
        <row r="388">
          <cell r="A388" t="str">
            <v>SATUAN PEMBAYARAN</v>
          </cell>
          <cell r="D388" t="str">
            <v>:  M3</v>
          </cell>
          <cell r="H388" t="str">
            <v xml:space="preserve">         URAIAN ANALISA HARGA SATUAN</v>
          </cell>
        </row>
        <row r="389">
          <cell r="J389" t="str">
            <v>Lanjutan</v>
          </cell>
        </row>
        <row r="391">
          <cell r="A391" t="str">
            <v>No.</v>
          </cell>
          <cell r="C391" t="str">
            <v>U R A I A N</v>
          </cell>
          <cell r="G391" t="str">
            <v>KODE</v>
          </cell>
          <cell r="H391" t="str">
            <v>KOEF.</v>
          </cell>
          <cell r="I391" t="str">
            <v>SATUAN</v>
          </cell>
          <cell r="J391" t="str">
            <v>KETERANGAN</v>
          </cell>
        </row>
        <row r="394">
          <cell r="C394" t="str">
            <v>Kapasitas Produksi / Jam   =</v>
          </cell>
          <cell r="E394" t="str">
            <v>V x Fa x 60</v>
          </cell>
          <cell r="G394" t="str">
            <v>Q2</v>
          </cell>
          <cell r="H394">
            <v>30.181799999999999</v>
          </cell>
          <cell r="I394" t="str">
            <v>M3</v>
          </cell>
        </row>
        <row r="395">
          <cell r="E395" t="str">
            <v xml:space="preserve">    Fk x Ts2</v>
          </cell>
        </row>
        <row r="397">
          <cell r="C397" t="str">
            <v>Koefisien Alat / M3</v>
          </cell>
          <cell r="D397" t="str">
            <v xml:space="preserve"> =  1  :  Q2</v>
          </cell>
          <cell r="G397" t="str">
            <v>(E08)</v>
          </cell>
          <cell r="H397">
            <v>3.3099999999999997E-2</v>
          </cell>
          <cell r="I397" t="str">
            <v>Jam</v>
          </cell>
        </row>
        <row r="399">
          <cell r="A399" t="str">
            <v>2.c.</v>
          </cell>
          <cell r="C399" t="str">
            <v>MOTOR GRADER</v>
          </cell>
          <cell r="G399" t="str">
            <v>(E13)</v>
          </cell>
        </row>
        <row r="400">
          <cell r="C400" t="str">
            <v>Panjang hamparan</v>
          </cell>
          <cell r="G400" t="str">
            <v>Lh</v>
          </cell>
          <cell r="H400">
            <v>50</v>
          </cell>
          <cell r="I400" t="str">
            <v>M</v>
          </cell>
        </row>
        <row r="401">
          <cell r="C401" t="str">
            <v>Lebar Efektif kerja Blade</v>
          </cell>
          <cell r="G401" t="str">
            <v>b</v>
          </cell>
          <cell r="H401">
            <v>2.4</v>
          </cell>
          <cell r="I401" t="str">
            <v>M</v>
          </cell>
        </row>
        <row r="402">
          <cell r="C402" t="str">
            <v>Faktor Efisiensi Alat</v>
          </cell>
          <cell r="G402" t="str">
            <v>Fa</v>
          </cell>
          <cell r="H402">
            <v>0.83</v>
          </cell>
          <cell r="I402" t="str">
            <v>-</v>
          </cell>
        </row>
        <row r="403">
          <cell r="C403" t="str">
            <v>Kecepatan rata-rata alat</v>
          </cell>
          <cell r="G403" t="str">
            <v>v</v>
          </cell>
          <cell r="H403">
            <v>4</v>
          </cell>
          <cell r="I403" t="str">
            <v>Km / Jam</v>
          </cell>
        </row>
        <row r="404">
          <cell r="C404" t="str">
            <v>Jumlah lintasan</v>
          </cell>
          <cell r="G404" t="str">
            <v>n</v>
          </cell>
          <cell r="H404">
            <v>6</v>
          </cell>
          <cell r="I404" t="str">
            <v>lintasan</v>
          </cell>
        </row>
        <row r="405">
          <cell r="C405" t="str">
            <v>Waktu siklus</v>
          </cell>
          <cell r="G405" t="str">
            <v>Ts3</v>
          </cell>
        </row>
        <row r="406">
          <cell r="C406" t="str">
            <v>- Perataan 1 kali lintasan    = Lh : (v x 1000) x 60</v>
          </cell>
          <cell r="G406" t="str">
            <v>T1</v>
          </cell>
          <cell r="H406">
            <v>0.75</v>
          </cell>
          <cell r="I406" t="str">
            <v>menit</v>
          </cell>
        </row>
        <row r="407">
          <cell r="C407" t="str">
            <v>- Lain-lain</v>
          </cell>
          <cell r="G407" t="str">
            <v>T2</v>
          </cell>
          <cell r="H407">
            <v>1</v>
          </cell>
          <cell r="I407" t="str">
            <v>menit</v>
          </cell>
        </row>
        <row r="408">
          <cell r="G408" t="str">
            <v>Ts3</v>
          </cell>
          <cell r="H408">
            <v>1.75</v>
          </cell>
          <cell r="I408" t="str">
            <v>menit</v>
          </cell>
        </row>
        <row r="410">
          <cell r="C410" t="str">
            <v>Kapasitas Produksi / Jam   =</v>
          </cell>
          <cell r="E410" t="str">
            <v>Lh x b x t x Fa x 60</v>
          </cell>
          <cell r="G410" t="str">
            <v>Q3</v>
          </cell>
          <cell r="H410">
            <v>85.371399999999994</v>
          </cell>
          <cell r="I410" t="str">
            <v>M3</v>
          </cell>
        </row>
        <row r="411">
          <cell r="E411" t="str">
            <v xml:space="preserve">      n x Ts3</v>
          </cell>
        </row>
        <row r="412">
          <cell r="C412" t="str">
            <v>Koefisien Alat / M3</v>
          </cell>
          <cell r="D412" t="str">
            <v xml:space="preserve"> =  1  :  Q3</v>
          </cell>
          <cell r="G412" t="str">
            <v>(E13)</v>
          </cell>
          <cell r="H412">
            <v>1.17E-2</v>
          </cell>
          <cell r="I412" t="str">
            <v>Jam</v>
          </cell>
        </row>
        <row r="414">
          <cell r="A414" t="str">
            <v>2.d.</v>
          </cell>
          <cell r="C414" t="str">
            <v>VIBRATOR ROLLER</v>
          </cell>
          <cell r="G414" t="str">
            <v>(E19)</v>
          </cell>
        </row>
        <row r="415">
          <cell r="C415" t="str">
            <v>Kecepatan rata-rata alat</v>
          </cell>
          <cell r="G415" t="str">
            <v>v</v>
          </cell>
          <cell r="H415">
            <v>2.5</v>
          </cell>
          <cell r="I415" t="str">
            <v>Km / Jam</v>
          </cell>
        </row>
        <row r="416">
          <cell r="C416" t="str">
            <v>Lebar efektif pemadatan</v>
          </cell>
          <cell r="G416" t="str">
            <v>b</v>
          </cell>
          <cell r="H416">
            <v>1.2</v>
          </cell>
          <cell r="I416" t="str">
            <v>M</v>
          </cell>
        </row>
        <row r="417">
          <cell r="C417" t="str">
            <v>Jumlah lintasan</v>
          </cell>
          <cell r="G417" t="str">
            <v>n</v>
          </cell>
          <cell r="H417">
            <v>8</v>
          </cell>
          <cell r="I417" t="str">
            <v>lintasan</v>
          </cell>
        </row>
        <row r="418">
          <cell r="C418" t="str">
            <v>Faktor efisiensi alat</v>
          </cell>
          <cell r="G418" t="str">
            <v>Fa</v>
          </cell>
          <cell r="H418">
            <v>0.83</v>
          </cell>
          <cell r="I418" t="str">
            <v>-</v>
          </cell>
        </row>
        <row r="420">
          <cell r="C420" t="str">
            <v>Kapasitas Prod./Jam   =</v>
          </cell>
          <cell r="D420" t="str">
            <v>(v x 1000) x b x t x Fa</v>
          </cell>
          <cell r="G420" t="str">
            <v>Q4</v>
          </cell>
          <cell r="H420">
            <v>46.6875</v>
          </cell>
          <cell r="I420" t="str">
            <v>M3</v>
          </cell>
        </row>
        <row r="421">
          <cell r="D421" t="str">
            <v>n</v>
          </cell>
        </row>
        <row r="423">
          <cell r="C423" t="str">
            <v>Koefisien Alat / M3</v>
          </cell>
          <cell r="D423" t="str">
            <v xml:space="preserve"> =  1  :  Q4</v>
          </cell>
          <cell r="G423" t="str">
            <v>(E19)</v>
          </cell>
          <cell r="H423">
            <v>2.1399999999999999E-2</v>
          </cell>
          <cell r="I423" t="str">
            <v>Jam</v>
          </cell>
        </row>
        <row r="425">
          <cell r="A425" t="str">
            <v>2.e.</v>
          </cell>
          <cell r="C425" t="str">
            <v>WATER TANK TRUCK</v>
          </cell>
          <cell r="G425" t="str">
            <v>(E23)</v>
          </cell>
        </row>
        <row r="426">
          <cell r="C426" t="str">
            <v>Volume tangki air</v>
          </cell>
          <cell r="G426" t="str">
            <v>V</v>
          </cell>
          <cell r="H426">
            <v>4</v>
          </cell>
          <cell r="I426" t="str">
            <v>M3</v>
          </cell>
        </row>
        <row r="427">
          <cell r="C427" t="str">
            <v>Kebutuhan air / M3 material padat</v>
          </cell>
          <cell r="G427" t="str">
            <v>Wc</v>
          </cell>
          <cell r="H427">
            <v>7.0000000000000007E-2</v>
          </cell>
          <cell r="I427" t="str">
            <v>M3</v>
          </cell>
        </row>
        <row r="428">
          <cell r="C428" t="str">
            <v>Pengisian Tangki / jam</v>
          </cell>
          <cell r="G428" t="str">
            <v>n</v>
          </cell>
          <cell r="H428">
            <v>1</v>
          </cell>
          <cell r="I428" t="str">
            <v>kali</v>
          </cell>
        </row>
        <row r="429">
          <cell r="C429" t="str">
            <v>Faktor efisiensi alat</v>
          </cell>
          <cell r="G429" t="str">
            <v>Fa</v>
          </cell>
          <cell r="H429">
            <v>0.83</v>
          </cell>
          <cell r="I429" t="str">
            <v>-</v>
          </cell>
          <cell r="J429" t="str">
            <v>Baik</v>
          </cell>
        </row>
        <row r="431">
          <cell r="C431" t="str">
            <v>Kapasitas Produksi / Jam   =</v>
          </cell>
          <cell r="E431" t="str">
            <v>V  x  n x Fa</v>
          </cell>
          <cell r="G431" t="str">
            <v>Q5</v>
          </cell>
          <cell r="H431">
            <v>47.428600000000003</v>
          </cell>
          <cell r="I431" t="str">
            <v>M3</v>
          </cell>
        </row>
        <row r="432">
          <cell r="E432" t="str">
            <v xml:space="preserve">     Wc</v>
          </cell>
        </row>
        <row r="434">
          <cell r="C434" t="str">
            <v>Koefisien Alat / M3</v>
          </cell>
          <cell r="D434" t="str">
            <v xml:space="preserve"> =  1  :  Q5</v>
          </cell>
          <cell r="G434" t="str">
            <v>(E23)</v>
          </cell>
          <cell r="H434">
            <v>2.1100000000000001E-2</v>
          </cell>
          <cell r="I434" t="str">
            <v>Jam</v>
          </cell>
        </row>
        <row r="436">
          <cell r="A436" t="str">
            <v>2.f.</v>
          </cell>
          <cell r="C436" t="str">
            <v>ALAT  BANTU</v>
          </cell>
        </row>
        <row r="437">
          <cell r="C437" t="str">
            <v>Diperlukan alat-alat bantu kecil</v>
          </cell>
          <cell r="J437" t="str">
            <v>Lump Sump</v>
          </cell>
        </row>
        <row r="438">
          <cell r="C438" t="str">
            <v>- Sekop    =         3   buah</v>
          </cell>
        </row>
        <row r="440">
          <cell r="J440" t="str">
            <v>Berlanjut ke halaman berikut</v>
          </cell>
        </row>
        <row r="441">
          <cell r="A441" t="str">
            <v>ITEM PEMBAYARAN NO.</v>
          </cell>
          <cell r="D441" t="str">
            <v>:  3.2 (1)</v>
          </cell>
          <cell r="J441" t="str">
            <v>Analisa EI-321</v>
          </cell>
        </row>
        <row r="442">
          <cell r="A442" t="str">
            <v>JENIS PEKERJAAN</v>
          </cell>
          <cell r="D442" t="str">
            <v>:  Urugan Biasa</v>
          </cell>
        </row>
        <row r="443">
          <cell r="A443" t="str">
            <v>SATUAN PEMBAYARAN</v>
          </cell>
          <cell r="D443" t="str">
            <v>:  M3</v>
          </cell>
          <cell r="H443" t="str">
            <v xml:space="preserve">         URAIAN ANALISA HARGA SATUAN</v>
          </cell>
        </row>
        <row r="444">
          <cell r="J444" t="str">
            <v>Lanjutan</v>
          </cell>
        </row>
        <row r="446">
          <cell r="A446" t="str">
            <v>No.</v>
          </cell>
          <cell r="C446" t="str">
            <v>U R A I A N</v>
          </cell>
          <cell r="G446" t="str">
            <v>KODE</v>
          </cell>
          <cell r="H446" t="str">
            <v>KOEF.</v>
          </cell>
          <cell r="I446" t="str">
            <v>SATUAN</v>
          </cell>
          <cell r="J446" t="str">
            <v>KETERANGAN</v>
          </cell>
        </row>
        <row r="449">
          <cell r="A449" t="str">
            <v xml:space="preserve">   3.</v>
          </cell>
          <cell r="C449" t="str">
            <v>TENAGA</v>
          </cell>
        </row>
        <row r="450">
          <cell r="C450" t="str">
            <v>Produksi menentukan : WHELL LOADER</v>
          </cell>
          <cell r="G450" t="str">
            <v>Q1</v>
          </cell>
          <cell r="H450">
            <v>70.031300000000002</v>
          </cell>
          <cell r="I450" t="str">
            <v>M3/Jam</v>
          </cell>
        </row>
        <row r="451">
          <cell r="C451" t="str">
            <v>Produksi Galian / hari  =  Tk x Q1</v>
          </cell>
          <cell r="G451" t="str">
            <v>Qt</v>
          </cell>
          <cell r="H451">
            <v>490.21910000000003</v>
          </cell>
          <cell r="I451" t="str">
            <v>M3</v>
          </cell>
        </row>
        <row r="452">
          <cell r="C452" t="str">
            <v>Kebutuhan tenaga :</v>
          </cell>
        </row>
        <row r="453">
          <cell r="D453" t="str">
            <v>- Pekerja</v>
          </cell>
          <cell r="G453" t="str">
            <v>P</v>
          </cell>
          <cell r="H453">
            <v>4</v>
          </cell>
          <cell r="I453" t="str">
            <v>orang</v>
          </cell>
        </row>
        <row r="454">
          <cell r="D454" t="str">
            <v>- Mandor</v>
          </cell>
          <cell r="G454" t="str">
            <v>M</v>
          </cell>
          <cell r="H454">
            <v>1</v>
          </cell>
          <cell r="I454" t="str">
            <v>orang</v>
          </cell>
        </row>
        <row r="457">
          <cell r="C457" t="str">
            <v>Koefisien tenaga / M3   :</v>
          </cell>
        </row>
        <row r="458">
          <cell r="D458" t="str">
            <v>- Pekerja</v>
          </cell>
          <cell r="E458" t="str">
            <v>= (Tk x P) : Qt</v>
          </cell>
          <cell r="G458" t="str">
            <v>(L01)</v>
          </cell>
          <cell r="H458">
            <v>5.7099999999999998E-2</v>
          </cell>
          <cell r="I458" t="str">
            <v>Jam</v>
          </cell>
        </row>
        <row r="459">
          <cell r="D459" t="str">
            <v>- Mandor</v>
          </cell>
          <cell r="E459" t="str">
            <v>= (Tk x M) : Qt</v>
          </cell>
          <cell r="G459" t="str">
            <v>(L03)</v>
          </cell>
          <cell r="H459">
            <v>1.43E-2</v>
          </cell>
          <cell r="I459" t="str">
            <v>Jam</v>
          </cell>
        </row>
        <row r="462">
          <cell r="A462" t="str">
            <v>4.</v>
          </cell>
          <cell r="C462" t="str">
            <v>HARGA DASAR SATUAN UPAH, BAHAN DAN ALAT</v>
          </cell>
        </row>
        <row r="463">
          <cell r="C463" t="str">
            <v>Lihat lampiran.</v>
          </cell>
        </row>
        <row r="466">
          <cell r="A466" t="str">
            <v>5.</v>
          </cell>
          <cell r="C466" t="str">
            <v>ANALISA HARGA SATUAN PEKERJAAN</v>
          </cell>
        </row>
        <row r="467">
          <cell r="C467" t="str">
            <v>Lihat perhitungan dalam FORMULIR STANDAR UNTUK</v>
          </cell>
        </row>
        <row r="468">
          <cell r="C468" t="str">
            <v>PEREKEMAN ANALISA MASING-MASING HARGA</v>
          </cell>
        </row>
        <row r="469">
          <cell r="C469" t="str">
            <v>SATUAN.</v>
          </cell>
        </row>
        <row r="470">
          <cell r="C470" t="str">
            <v>Didapat Harga Satuan Pekerjaan :</v>
          </cell>
        </row>
        <row r="472">
          <cell r="C472" t="str">
            <v xml:space="preserve">Rp.  </v>
          </cell>
          <cell r="D472">
            <v>19925.18</v>
          </cell>
          <cell r="E472" t="str">
            <v xml:space="preserve"> / M3</v>
          </cell>
        </row>
        <row r="661">
          <cell r="A661" t="str">
            <v>ITEM PEMBAYARAN NO.</v>
          </cell>
          <cell r="D661" t="str">
            <v>:  3.3</v>
          </cell>
          <cell r="J661" t="str">
            <v>Analisa EI-33</v>
          </cell>
        </row>
        <row r="662">
          <cell r="A662" t="str">
            <v>JENIS PEKERJAAN</v>
          </cell>
          <cell r="D662" t="str">
            <v>:  Penyiapan Badan Jalan</v>
          </cell>
        </row>
        <row r="663">
          <cell r="A663" t="str">
            <v>SATUAN PEMBAYARAN</v>
          </cell>
          <cell r="D663" t="str">
            <v>:  M2</v>
          </cell>
          <cell r="H663" t="str">
            <v xml:space="preserve">         URAIAN ANALISA HARGA SATUAN</v>
          </cell>
        </row>
        <row r="666">
          <cell r="A666" t="str">
            <v>No.</v>
          </cell>
          <cell r="C666" t="str">
            <v>U R A I A N</v>
          </cell>
          <cell r="G666" t="str">
            <v>KODE</v>
          </cell>
          <cell r="H666" t="str">
            <v>KOEF.</v>
          </cell>
          <cell r="I666" t="str">
            <v>SATUAN</v>
          </cell>
          <cell r="J666" t="str">
            <v>KETERANGAN</v>
          </cell>
        </row>
        <row r="669">
          <cell r="A669" t="str">
            <v>I.</v>
          </cell>
          <cell r="C669" t="str">
            <v>ASUMSI</v>
          </cell>
        </row>
        <row r="670">
          <cell r="A670">
            <v>1</v>
          </cell>
          <cell r="C670" t="str">
            <v>Pekerjaan dilaksanakan hanya pada tanah  galian</v>
          </cell>
        </row>
        <row r="671">
          <cell r="A671">
            <v>2</v>
          </cell>
          <cell r="C671" t="str">
            <v>Pekerjaan dilakukan secara mekanis</v>
          </cell>
        </row>
        <row r="672">
          <cell r="A672">
            <v>3</v>
          </cell>
          <cell r="C672" t="str">
            <v>Lokasi pekerjaan : Sekitar Jembatan</v>
          </cell>
        </row>
        <row r="673">
          <cell r="A673">
            <v>4</v>
          </cell>
          <cell r="C673" t="str">
            <v>Kondisi Jalan   : jelek / belum padat</v>
          </cell>
        </row>
        <row r="674">
          <cell r="A674">
            <v>5</v>
          </cell>
          <cell r="C674" t="str">
            <v>Jam kerja efektif per-hari</v>
          </cell>
          <cell r="G674" t="str">
            <v>Tk</v>
          </cell>
          <cell r="H674">
            <v>7</v>
          </cell>
          <cell r="I674" t="str">
            <v>Jam</v>
          </cell>
        </row>
        <row r="677">
          <cell r="A677" t="str">
            <v>II.</v>
          </cell>
          <cell r="C677" t="str">
            <v>URUTAN KERJA</v>
          </cell>
        </row>
        <row r="678">
          <cell r="A678">
            <v>1</v>
          </cell>
          <cell r="C678" t="str">
            <v>Motor  Grader meratakanpermukaan hasil galian</v>
          </cell>
        </row>
        <row r="679">
          <cell r="A679">
            <v>2</v>
          </cell>
          <cell r="C679" t="str">
            <v>Vibro Roller memadatkan permukaan yang telah</v>
          </cell>
        </row>
        <row r="680">
          <cell r="C680" t="str">
            <v>diratakan oleh Motor Grader</v>
          </cell>
        </row>
        <row r="681">
          <cell r="A681">
            <v>3</v>
          </cell>
          <cell r="C681" t="str">
            <v>Sekelompok pekerja akan membantu meratakan</v>
          </cell>
        </row>
        <row r="682">
          <cell r="C682" t="str">
            <v>badan jalan dengan alat bantu</v>
          </cell>
        </row>
        <row r="684">
          <cell r="A684" t="str">
            <v>III.</v>
          </cell>
          <cell r="C684" t="str">
            <v>PEMAKAIAN BAHAN, ALAT DAN TENAGA</v>
          </cell>
        </row>
        <row r="685">
          <cell r="A685" t="str">
            <v xml:space="preserve">   1.</v>
          </cell>
          <cell r="C685" t="str">
            <v>BAHAN</v>
          </cell>
        </row>
        <row r="686">
          <cell r="C686" t="str">
            <v>Tidak diperlukan bahan / material</v>
          </cell>
        </row>
        <row r="688">
          <cell r="A688" t="str">
            <v xml:space="preserve">   2.</v>
          </cell>
          <cell r="C688" t="str">
            <v>ALAT</v>
          </cell>
        </row>
        <row r="689">
          <cell r="A689" t="str">
            <v>2.a.</v>
          </cell>
          <cell r="C689" t="str">
            <v>MOTOR GRADER</v>
          </cell>
          <cell r="G689" t="str">
            <v>(E13)</v>
          </cell>
        </row>
        <row r="690">
          <cell r="C690" t="str">
            <v>Panjang operasi grader sekali jalan</v>
          </cell>
          <cell r="G690" t="str">
            <v>Lh</v>
          </cell>
          <cell r="H690">
            <v>50</v>
          </cell>
          <cell r="I690" t="str">
            <v>M</v>
          </cell>
        </row>
        <row r="691">
          <cell r="C691" t="str">
            <v>Lebar Efektif kerja Blade</v>
          </cell>
          <cell r="G691" t="str">
            <v>b</v>
          </cell>
          <cell r="H691">
            <v>2.4</v>
          </cell>
          <cell r="I691" t="str">
            <v>M</v>
          </cell>
        </row>
        <row r="692">
          <cell r="C692" t="str">
            <v>Faktor Efisiensi Alat</v>
          </cell>
          <cell r="G692" t="str">
            <v>Fa</v>
          </cell>
          <cell r="H692">
            <v>0.83</v>
          </cell>
          <cell r="I692" t="str">
            <v>-</v>
          </cell>
        </row>
        <row r="693">
          <cell r="C693" t="str">
            <v>Kecepatan rata-rata alat</v>
          </cell>
          <cell r="G693" t="str">
            <v>v</v>
          </cell>
          <cell r="H693">
            <v>2</v>
          </cell>
          <cell r="I693" t="str">
            <v>Km / Jam</v>
          </cell>
        </row>
        <row r="694">
          <cell r="C694" t="str">
            <v>Jumlah lintasan</v>
          </cell>
          <cell r="G694" t="str">
            <v>n</v>
          </cell>
          <cell r="H694">
            <v>6</v>
          </cell>
          <cell r="I694" t="str">
            <v>lintasan</v>
          </cell>
        </row>
        <row r="695">
          <cell r="C695" t="str">
            <v>Waktu siklus</v>
          </cell>
          <cell r="G695" t="str">
            <v>Ts1</v>
          </cell>
        </row>
        <row r="696">
          <cell r="C696" t="str">
            <v>- Perataan 1 kali lintasan    = Lh : (v x 1000) x 60</v>
          </cell>
          <cell r="G696" t="str">
            <v>T1</v>
          </cell>
          <cell r="H696">
            <v>1.5</v>
          </cell>
          <cell r="I696" t="str">
            <v>menit</v>
          </cell>
        </row>
        <row r="697">
          <cell r="C697" t="str">
            <v>- Lain-lain</v>
          </cell>
          <cell r="G697" t="str">
            <v>T2</v>
          </cell>
          <cell r="H697">
            <v>1</v>
          </cell>
          <cell r="I697" t="str">
            <v>menit</v>
          </cell>
        </row>
        <row r="698">
          <cell r="G698" t="str">
            <v>Ts1</v>
          </cell>
          <cell r="H698">
            <v>2.5</v>
          </cell>
          <cell r="I698" t="str">
            <v>menit</v>
          </cell>
        </row>
        <row r="700">
          <cell r="C700" t="str">
            <v>Kapasitas Produksi / Jam   =</v>
          </cell>
          <cell r="E700" t="str">
            <v>Lh x b x Fa x 60</v>
          </cell>
          <cell r="G700" t="str">
            <v>Q1</v>
          </cell>
          <cell r="H700">
            <v>398.4</v>
          </cell>
          <cell r="I700" t="str">
            <v>M2</v>
          </cell>
        </row>
        <row r="701">
          <cell r="E701" t="str">
            <v xml:space="preserve">      n x Ts</v>
          </cell>
        </row>
        <row r="703">
          <cell r="C703" t="str">
            <v>Koefisien Alat / m2</v>
          </cell>
          <cell r="D703" t="str">
            <v xml:space="preserve"> =  1  :  Q1</v>
          </cell>
          <cell r="G703" t="str">
            <v>(E13)</v>
          </cell>
          <cell r="H703">
            <v>2.5000000000000001E-3</v>
          </cell>
          <cell r="I703" t="str">
            <v>Jam</v>
          </cell>
        </row>
        <row r="705">
          <cell r="A705" t="str">
            <v>2.b.</v>
          </cell>
          <cell r="C705" t="str">
            <v>VIBRATOR ROLLER</v>
          </cell>
          <cell r="G705" t="str">
            <v>(E19)</v>
          </cell>
        </row>
        <row r="706">
          <cell r="C706" t="str">
            <v>Kecepatan rata-rata alat</v>
          </cell>
          <cell r="G706" t="str">
            <v>v</v>
          </cell>
          <cell r="H706">
            <v>2</v>
          </cell>
          <cell r="I706" t="str">
            <v>Km / jam</v>
          </cell>
        </row>
        <row r="707">
          <cell r="C707" t="str">
            <v>Lebar efektif pemadatan</v>
          </cell>
          <cell r="G707" t="str">
            <v>b</v>
          </cell>
          <cell r="H707">
            <v>1.2</v>
          </cell>
          <cell r="I707" t="str">
            <v>M</v>
          </cell>
        </row>
        <row r="708">
          <cell r="C708" t="str">
            <v>Jumlah lintasan</v>
          </cell>
          <cell r="G708" t="str">
            <v>n</v>
          </cell>
          <cell r="H708">
            <v>8</v>
          </cell>
          <cell r="I708" t="str">
            <v>lintasan</v>
          </cell>
        </row>
        <row r="709">
          <cell r="C709" t="str">
            <v>Faktor efisiensi alat</v>
          </cell>
          <cell r="G709" t="str">
            <v>Fa</v>
          </cell>
          <cell r="H709">
            <v>0.83</v>
          </cell>
          <cell r="I709" t="str">
            <v>-</v>
          </cell>
        </row>
        <row r="711">
          <cell r="C711" t="str">
            <v>Kapasitas Produksi / Jam   =</v>
          </cell>
          <cell r="E711" t="str">
            <v>(v x 1000) x b x Fa</v>
          </cell>
          <cell r="G711" t="str">
            <v>Q2</v>
          </cell>
          <cell r="H711">
            <v>249</v>
          </cell>
          <cell r="I711" t="str">
            <v>M2</v>
          </cell>
        </row>
        <row r="712">
          <cell r="E712" t="str">
            <v>n</v>
          </cell>
        </row>
        <row r="713">
          <cell r="C713" t="str">
            <v>Koefisien Alat / m2</v>
          </cell>
          <cell r="D713" t="str">
            <v xml:space="preserve"> =  1  :  Q2</v>
          </cell>
          <cell r="G713" t="str">
            <v>(E19)</v>
          </cell>
          <cell r="H713">
            <v>4.0000000000000001E-3</v>
          </cell>
          <cell r="I713" t="str">
            <v>Jam</v>
          </cell>
        </row>
        <row r="715">
          <cell r="J715" t="str">
            <v>Berlanjut ke halaman berikut</v>
          </cell>
        </row>
        <row r="716">
          <cell r="A716" t="str">
            <v>ITEM PEMBAYARAN NO.</v>
          </cell>
          <cell r="D716" t="str">
            <v>:  3.3</v>
          </cell>
          <cell r="J716" t="str">
            <v>Analisa EI-33</v>
          </cell>
        </row>
        <row r="717">
          <cell r="A717" t="str">
            <v>JENIS PEKERJAAN</v>
          </cell>
          <cell r="D717" t="str">
            <v>:  Penyiapan Badan Jalan</v>
          </cell>
        </row>
        <row r="718">
          <cell r="A718" t="str">
            <v>SATUAN PEMBAYARAN</v>
          </cell>
          <cell r="D718" t="str">
            <v>:  M2</v>
          </cell>
          <cell r="H718" t="str">
            <v xml:space="preserve">         URAIAN ANALISA HARGA SATUAN</v>
          </cell>
        </row>
        <row r="719">
          <cell r="J719" t="str">
            <v>Lanjutan</v>
          </cell>
        </row>
        <row r="721">
          <cell r="A721" t="str">
            <v>No.</v>
          </cell>
          <cell r="C721" t="str">
            <v>U R A I A N</v>
          </cell>
          <cell r="G721" t="str">
            <v>KODE</v>
          </cell>
          <cell r="H721" t="str">
            <v>KOEF.</v>
          </cell>
          <cell r="I721" t="str">
            <v>SATUAN</v>
          </cell>
          <cell r="J721" t="str">
            <v>KETERANGAN</v>
          </cell>
        </row>
        <row r="724">
          <cell r="A724" t="str">
            <v>2.c.</v>
          </cell>
          <cell r="C724" t="str">
            <v>WATER TANK TRUCK</v>
          </cell>
          <cell r="G724" t="str">
            <v>(E23)</v>
          </cell>
        </row>
        <row r="725">
          <cell r="C725" t="str">
            <v>Volume tangki air</v>
          </cell>
          <cell r="G725" t="str">
            <v>V</v>
          </cell>
          <cell r="H725">
            <v>4</v>
          </cell>
          <cell r="I725" t="str">
            <v>M3</v>
          </cell>
        </row>
        <row r="726">
          <cell r="C726" t="str">
            <v>Kebutuhan air / M3 material padat</v>
          </cell>
          <cell r="G726" t="str">
            <v>Wc</v>
          </cell>
          <cell r="H726">
            <v>7.0000000000000007E-2</v>
          </cell>
          <cell r="I726" t="str">
            <v>M3</v>
          </cell>
        </row>
        <row r="727">
          <cell r="C727" t="str">
            <v>Pengisian Tangki / jam</v>
          </cell>
          <cell r="G727" t="str">
            <v>n</v>
          </cell>
          <cell r="H727">
            <v>2</v>
          </cell>
          <cell r="I727" t="str">
            <v>kali</v>
          </cell>
        </row>
        <row r="728">
          <cell r="C728" t="str">
            <v>Faktor efisiensi alat</v>
          </cell>
          <cell r="G728" t="str">
            <v>Fa</v>
          </cell>
          <cell r="H728">
            <v>0.83</v>
          </cell>
          <cell r="I728" t="str">
            <v>-</v>
          </cell>
        </row>
        <row r="730">
          <cell r="C730" t="str">
            <v>Kapasitas Produksi / Jam   =</v>
          </cell>
          <cell r="E730" t="str">
            <v>V  x  n x Fa</v>
          </cell>
          <cell r="G730" t="str">
            <v>Q3</v>
          </cell>
          <cell r="H730">
            <v>94.857100000000003</v>
          </cell>
          <cell r="I730" t="str">
            <v>M3</v>
          </cell>
        </row>
        <row r="731">
          <cell r="E731" t="str">
            <v xml:space="preserve">     Wc</v>
          </cell>
        </row>
        <row r="733">
          <cell r="C733" t="str">
            <v>Koefisien Alat / m3</v>
          </cell>
          <cell r="D733" t="str">
            <v xml:space="preserve"> =  1  :  Q3</v>
          </cell>
          <cell r="G733" t="str">
            <v>(E23)</v>
          </cell>
          <cell r="H733">
            <v>1.0500000000000001E-2</v>
          </cell>
          <cell r="I733" t="str">
            <v>Jam</v>
          </cell>
        </row>
        <row r="736">
          <cell r="A736" t="str">
            <v>2.d.</v>
          </cell>
          <cell r="C736" t="str">
            <v>ALAT  BANTU</v>
          </cell>
        </row>
        <row r="737">
          <cell r="C737" t="str">
            <v>Diperlukan alat-alat bantu kecil</v>
          </cell>
          <cell r="J737" t="str">
            <v>Lump Sum</v>
          </cell>
        </row>
        <row r="738">
          <cell r="C738" t="str">
            <v>- Sekop    =         3   buah</v>
          </cell>
        </row>
        <row r="741">
          <cell r="A741" t="str">
            <v xml:space="preserve">   3.</v>
          </cell>
          <cell r="C741" t="str">
            <v>TENAGA</v>
          </cell>
        </row>
        <row r="742">
          <cell r="C742" t="str">
            <v>Produksi menentukan : VIBRATORY  ROLLER</v>
          </cell>
          <cell r="G742" t="str">
            <v>Q2</v>
          </cell>
          <cell r="H742">
            <v>249</v>
          </cell>
          <cell r="I742" t="str">
            <v>M2/Jam</v>
          </cell>
        </row>
        <row r="743">
          <cell r="C743" t="str">
            <v>Produksi Pekerjaan / hari  =  Tk x Q1</v>
          </cell>
          <cell r="G743" t="str">
            <v>Qt</v>
          </cell>
          <cell r="H743">
            <v>1743</v>
          </cell>
          <cell r="I743" t="str">
            <v>M2</v>
          </cell>
        </row>
        <row r="744">
          <cell r="C744" t="str">
            <v>Kebutuhan tenaga :</v>
          </cell>
        </row>
        <row r="745">
          <cell r="D745" t="str">
            <v>- Pekerja</v>
          </cell>
          <cell r="G745" t="str">
            <v>P</v>
          </cell>
          <cell r="H745">
            <v>4</v>
          </cell>
          <cell r="I745" t="str">
            <v>orang</v>
          </cell>
        </row>
        <row r="746">
          <cell r="D746" t="str">
            <v>- Mandor</v>
          </cell>
          <cell r="G746" t="str">
            <v>M</v>
          </cell>
          <cell r="H746">
            <v>1</v>
          </cell>
          <cell r="I746" t="str">
            <v>orang</v>
          </cell>
        </row>
        <row r="748">
          <cell r="C748" t="str">
            <v>Koefisien tenaga / M2</v>
          </cell>
        </row>
        <row r="749">
          <cell r="D749" t="str">
            <v>- Pekerja</v>
          </cell>
          <cell r="E749" t="str">
            <v>= (Tk x P) : Qt</v>
          </cell>
          <cell r="G749" t="str">
            <v>(L01)</v>
          </cell>
          <cell r="H749">
            <v>1.61E-2</v>
          </cell>
          <cell r="I749" t="str">
            <v>Jam</v>
          </cell>
        </row>
        <row r="750">
          <cell r="D750" t="str">
            <v>- Mandor</v>
          </cell>
          <cell r="E750" t="str">
            <v>= (Tk x M) : Qt</v>
          </cell>
          <cell r="G750" t="str">
            <v>(L02)</v>
          </cell>
          <cell r="H750">
            <v>4.0000000000000001E-3</v>
          </cell>
          <cell r="I750" t="str">
            <v>Jam</v>
          </cell>
        </row>
        <row r="752">
          <cell r="A752" t="str">
            <v>4.</v>
          </cell>
          <cell r="C752" t="str">
            <v>HARGA DASAR SATUAN UPAH, BAHAN DAN ALAT</v>
          </cell>
        </row>
        <row r="753">
          <cell r="C753" t="str">
            <v>Lihat lampiran.</v>
          </cell>
        </row>
        <row r="755">
          <cell r="A755" t="str">
            <v>5.</v>
          </cell>
          <cell r="C755" t="str">
            <v>ANALISA HARGA SATUAN PEKERJAAN</v>
          </cell>
        </row>
        <row r="756">
          <cell r="C756" t="str">
            <v>Lihat perhitungan dalam FORMULIR STANDAR UNTUK</v>
          </cell>
        </row>
        <row r="757">
          <cell r="C757" t="str">
            <v>PEREKEMAN ANALISA MASING-MASING HARGA</v>
          </cell>
        </row>
        <row r="758">
          <cell r="C758" t="str">
            <v>SATUAN.</v>
          </cell>
        </row>
        <row r="759">
          <cell r="C759" t="str">
            <v>Didapat Harga Satuan Pekerjaan :</v>
          </cell>
        </row>
        <row r="761">
          <cell r="C761" t="str">
            <v xml:space="preserve">Rp.  </v>
          </cell>
          <cell r="D761">
            <v>1992.0199999999998</v>
          </cell>
          <cell r="E761" t="str">
            <v xml:space="preserve"> / M2</v>
          </cell>
        </row>
      </sheetData>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AH-BHN-CK"/>
      <sheetName val="D.78"/>
      <sheetName val="D.79"/>
      <sheetName val="D.80"/>
      <sheetName val="D.81"/>
      <sheetName val="D.82"/>
      <sheetName val="D.83"/>
      <sheetName val="D.84"/>
      <sheetName val="D.85"/>
      <sheetName val="D.86"/>
      <sheetName val="D.87"/>
      <sheetName val="D.88"/>
      <sheetName val="D.89"/>
      <sheetName val="D.90"/>
      <sheetName val="D.91"/>
      <sheetName val="D.92"/>
      <sheetName val="D.93"/>
      <sheetName val="D.94"/>
      <sheetName val="D.95"/>
      <sheetName val="D.96"/>
      <sheetName val="T"/>
      <sheetName val="U&amp;B"/>
      <sheetName val="@"/>
      <sheetName val="ANBOW-2006"/>
      <sheetName val="ANLBOR-2006"/>
    </sheetNames>
    <sheetDataSet>
      <sheetData sheetId="0" refreshError="1"/>
      <sheetData sheetId="1"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Pinang Jaya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88.727999999999994</v>
          </cell>
          <cell r="J13" t="str">
            <v>M2</v>
          </cell>
          <cell r="K13">
            <v>3560</v>
          </cell>
          <cell r="L13">
            <v>315871.68</v>
          </cell>
        </row>
        <row r="14">
          <cell r="B14">
            <v>2</v>
          </cell>
          <cell r="D14" t="str">
            <v xml:space="preserve">Pasangan Bouwplank </v>
          </cell>
          <cell r="H14" t="str">
            <v>SNI-T-01-1991.1.6</v>
          </cell>
          <cell r="I14">
            <v>36.97</v>
          </cell>
          <cell r="J14" t="str">
            <v>M1</v>
          </cell>
          <cell r="K14">
            <v>26077.06</v>
          </cell>
          <cell r="L14">
            <v>964068.90820000006</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1279940.5882000001</v>
          </cell>
        </row>
        <row r="20">
          <cell r="B20" t="str">
            <v>II</v>
          </cell>
          <cell r="D20" t="str">
            <v>PEKERJAAN GALIAN DAN TANAH</v>
          </cell>
        </row>
        <row r="21">
          <cell r="B21">
            <v>1</v>
          </cell>
          <cell r="D21" t="str">
            <v xml:space="preserve">Pek. Galian tanah lubang pondasi </v>
          </cell>
          <cell r="H21" t="str">
            <v>A.1</v>
          </cell>
          <cell r="I21">
            <v>32.163899999999998</v>
          </cell>
          <cell r="J21" t="str">
            <v>M3</v>
          </cell>
          <cell r="K21">
            <v>19775</v>
          </cell>
          <cell r="L21">
            <v>636041.12249999994</v>
          </cell>
        </row>
        <row r="22">
          <cell r="B22">
            <v>2</v>
          </cell>
          <cell r="D22" t="str">
            <v>Pek. Urugan tanah sisi pondasi</v>
          </cell>
          <cell r="H22" t="str">
            <v>A.16</v>
          </cell>
          <cell r="I22">
            <v>8.0409749999999995</v>
          </cell>
          <cell r="J22" t="str">
            <v>M3</v>
          </cell>
          <cell r="K22">
            <v>6660</v>
          </cell>
          <cell r="L22">
            <v>53552.893499999998</v>
          </cell>
        </row>
        <row r="23">
          <cell r="B23">
            <v>3</v>
          </cell>
          <cell r="D23" t="str">
            <v>Pek. Urugan pasir di bawah pondasi</v>
          </cell>
          <cell r="H23" t="str">
            <v>A.18</v>
          </cell>
          <cell r="I23">
            <v>1.8485</v>
          </cell>
          <cell r="J23" t="str">
            <v>M3</v>
          </cell>
          <cell r="K23">
            <v>146691.20000000001</v>
          </cell>
          <cell r="L23">
            <v>271158.68320000003</v>
          </cell>
        </row>
        <row r="24">
          <cell r="D24" t="str">
            <v>SUB TOTAL  II</v>
          </cell>
          <cell r="L24">
            <v>960752.69919999992</v>
          </cell>
        </row>
        <row r="25">
          <cell r="B25" t="str">
            <v>III</v>
          </cell>
          <cell r="D25" t="str">
            <v>PEKERJAAN PASANGAN DAN BETON</v>
          </cell>
        </row>
        <row r="26">
          <cell r="B26">
            <v>1</v>
          </cell>
          <cell r="D26" t="str">
            <v>Pas. Pondasi Batu Belah hitam adk. 1 : 4</v>
          </cell>
          <cell r="H26" t="str">
            <v>G.32h+G.26(a)</v>
          </cell>
          <cell r="I26">
            <v>21.442599999999999</v>
          </cell>
          <cell r="J26" t="str">
            <v>M3</v>
          </cell>
          <cell r="K26">
            <v>527127.02</v>
          </cell>
          <cell r="L26">
            <v>11302973.839051999</v>
          </cell>
        </row>
        <row r="27">
          <cell r="B27">
            <v>2</v>
          </cell>
          <cell r="D27" t="str">
            <v>Pas. Sloof 15/25</v>
          </cell>
          <cell r="H27" t="str">
            <v>G.41+3/4 I.2(a)+1/2 F.8</v>
          </cell>
          <cell r="I27">
            <v>2.7727499999999998</v>
          </cell>
          <cell r="J27" t="str">
            <v>M3</v>
          </cell>
          <cell r="K27">
            <v>2649475.14</v>
          </cell>
          <cell r="L27">
            <v>7346332.1944349995</v>
          </cell>
        </row>
        <row r="28">
          <cell r="B28">
            <v>3</v>
          </cell>
          <cell r="D28" t="str">
            <v>Pas. Kolom Praktis12/12</v>
          </cell>
          <cell r="H28" t="str">
            <v>G.41+3/4 I.2(a)+1/2 F.8</v>
          </cell>
          <cell r="I28">
            <v>0.42479999999999996</v>
          </cell>
          <cell r="J28" t="str">
            <v>M3</v>
          </cell>
          <cell r="K28">
            <v>2649475.14</v>
          </cell>
          <cell r="L28">
            <v>1125497.039472</v>
          </cell>
        </row>
        <row r="29">
          <cell r="B29">
            <v>4</v>
          </cell>
          <cell r="D29" t="str">
            <v>Pas. Kolom 25/25</v>
          </cell>
          <cell r="H29" t="str">
            <v>G.41+3/4 I.2(a)+1/2 F.8</v>
          </cell>
          <cell r="I29">
            <v>1.203125</v>
          </cell>
          <cell r="J29" t="str">
            <v>M3</v>
          </cell>
          <cell r="K29">
            <v>2649475.14</v>
          </cell>
          <cell r="L29">
            <v>3187649.7778125</v>
          </cell>
        </row>
        <row r="30">
          <cell r="B30">
            <v>5</v>
          </cell>
          <cell r="D30" t="str">
            <v>Pas. Dinding Bata adk 1:4</v>
          </cell>
          <cell r="H30" t="str">
            <v>G.50q+G.48</v>
          </cell>
          <cell r="I30">
            <v>14.028</v>
          </cell>
          <cell r="J30" t="str">
            <v>M3</v>
          </cell>
          <cell r="K30">
            <v>19133.61</v>
          </cell>
          <cell r="L30">
            <v>268406.28108000004</v>
          </cell>
        </row>
        <row r="31">
          <cell r="B31">
            <v>6</v>
          </cell>
          <cell r="D31" t="str">
            <v>Plesteran Dinding adk 1: 4</v>
          </cell>
          <cell r="H31" t="str">
            <v>Supl.38</v>
          </cell>
          <cell r="I31">
            <v>240.88000000000002</v>
          </cell>
          <cell r="J31" t="str">
            <v>M2</v>
          </cell>
          <cell r="K31">
            <v>75102.25</v>
          </cell>
          <cell r="L31">
            <v>18090629.98</v>
          </cell>
        </row>
        <row r="32">
          <cell r="D32" t="str">
            <v>SUB TOTAL  III</v>
          </cell>
          <cell r="L32">
            <v>41321489.111851498</v>
          </cell>
        </row>
        <row r="33">
          <cell r="B33" t="str">
            <v>IV</v>
          </cell>
          <cell r="D33" t="str">
            <v>PEKERJAAN PAGAR/ PINTU  BESI</v>
          </cell>
        </row>
        <row r="34">
          <cell r="B34">
            <v>1</v>
          </cell>
          <cell r="D34" t="str">
            <v xml:space="preserve">Pagar Besi </v>
          </cell>
          <cell r="H34" t="str">
            <v>Supl.BMPK.17A</v>
          </cell>
          <cell r="I34">
            <v>20.625</v>
          </cell>
          <cell r="J34" t="str">
            <v>M2</v>
          </cell>
          <cell r="K34">
            <v>249511.5</v>
          </cell>
          <cell r="L34">
            <v>5146174.6875</v>
          </cell>
        </row>
        <row r="35">
          <cell r="B35">
            <v>2</v>
          </cell>
          <cell r="D35" t="str">
            <v>Pintu Besi Kipas</v>
          </cell>
          <cell r="H35" t="str">
            <v>Supl.BMPK.17</v>
          </cell>
          <cell r="I35">
            <v>7.5</v>
          </cell>
          <cell r="J35" t="str">
            <v>M2</v>
          </cell>
          <cell r="K35">
            <v>340533.33</v>
          </cell>
          <cell r="L35">
            <v>2553999.9750000001</v>
          </cell>
        </row>
        <row r="36">
          <cell r="B36">
            <v>3</v>
          </cell>
          <cell r="D36" t="str">
            <v>Pasang Engsel Pintu Besi</v>
          </cell>
          <cell r="H36" t="str">
            <v>Supl.BMPK.2A</v>
          </cell>
          <cell r="I36">
            <v>8</v>
          </cell>
          <cell r="J36" t="str">
            <v>Bh</v>
          </cell>
          <cell r="K36">
            <v>0</v>
          </cell>
          <cell r="L36">
            <v>0</v>
          </cell>
        </row>
        <row r="37">
          <cell r="B37">
            <v>4</v>
          </cell>
          <cell r="D37" t="str">
            <v>Pasang Grendel Pintu Besi</v>
          </cell>
          <cell r="H37" t="str">
            <v>Ls</v>
          </cell>
          <cell r="I37">
            <v>2</v>
          </cell>
          <cell r="J37" t="str">
            <v>Set</v>
          </cell>
          <cell r="L37">
            <v>0</v>
          </cell>
        </row>
        <row r="38">
          <cell r="D38" t="str">
            <v>SUB TOTAL  IV</v>
          </cell>
          <cell r="L38">
            <v>7700174.6624999996</v>
          </cell>
        </row>
        <row r="39">
          <cell r="B39" t="str">
            <v>V</v>
          </cell>
          <cell r="D39" t="str">
            <v>PEKERJAAN LANTAI / PAVING / PENGECATAN</v>
          </cell>
        </row>
        <row r="40">
          <cell r="B40">
            <v>1</v>
          </cell>
          <cell r="D40" t="str">
            <v>Pengecatan Dinding</v>
          </cell>
          <cell r="H40" t="str">
            <v>G.53.1</v>
          </cell>
          <cell r="I40">
            <v>257.58500000000004</v>
          </cell>
          <cell r="J40" t="str">
            <v>M2</v>
          </cell>
          <cell r="K40">
            <v>7561</v>
          </cell>
          <cell r="L40">
            <v>1947600.1850000003</v>
          </cell>
        </row>
        <row r="41">
          <cell r="D41" t="str">
            <v>SUB TOTAL  V</v>
          </cell>
          <cell r="L41">
            <v>1947600.1850000003</v>
          </cell>
        </row>
        <row r="42">
          <cell r="B42" t="str">
            <v>VI</v>
          </cell>
          <cell r="D42" t="str">
            <v>PEKERJAAN PEMBUANGAN SISA PEKERJAAN</v>
          </cell>
        </row>
        <row r="43">
          <cell r="B43">
            <v>1</v>
          </cell>
          <cell r="D43" t="str">
            <v>Pembuangan Sisa Pekerjaan</v>
          </cell>
          <cell r="H43" t="str">
            <v>Ls</v>
          </cell>
          <cell r="I43">
            <v>1</v>
          </cell>
          <cell r="J43" t="str">
            <v>Ls</v>
          </cell>
          <cell r="L43">
            <v>0</v>
          </cell>
        </row>
        <row r="44">
          <cell r="D44" t="str">
            <v>SUB TOTAL  VI</v>
          </cell>
          <cell r="L44">
            <v>0</v>
          </cell>
        </row>
        <row r="45">
          <cell r="B45" t="str">
            <v>A</v>
          </cell>
          <cell r="D45" t="str">
            <v>JUMLAH</v>
          </cell>
          <cell r="L45">
            <v>53209957.246751495</v>
          </cell>
        </row>
        <row r="46">
          <cell r="B46" t="str">
            <v>B</v>
          </cell>
          <cell r="D46" t="str">
            <v>PPN 10% x A</v>
          </cell>
          <cell r="L46">
            <v>5320995.72</v>
          </cell>
        </row>
        <row r="47">
          <cell r="B47" t="str">
            <v>C</v>
          </cell>
          <cell r="D47" t="str">
            <v>JUMLAH  (A+B)</v>
          </cell>
          <cell r="L47">
            <v>58530952.966751494</v>
          </cell>
        </row>
        <row r="48">
          <cell r="B48" t="str">
            <v>D</v>
          </cell>
          <cell r="D48" t="str">
            <v>JUMLAH DIBULATKAN</v>
          </cell>
          <cell r="L48">
            <v>58530000</v>
          </cell>
        </row>
        <row r="49">
          <cell r="N49" t="str">
            <v>REKAPITULASI RENCANA ANGGARAN BIAYA</v>
          </cell>
        </row>
        <row r="50">
          <cell r="N50" t="str">
            <v>OWNER'S ESTIMATE</v>
          </cell>
        </row>
        <row r="52">
          <cell r="N52" t="str">
            <v>Kegiatan</v>
          </cell>
          <cell r="O52" t="str">
            <v>:</v>
          </cell>
          <cell r="P52" t="str">
            <v>Pembangunan / Pemagaran Gedung Kantor, Gedung Sekolah</v>
          </cell>
        </row>
        <row r="53">
          <cell r="N53" t="str">
            <v>Pekerjaan</v>
          </cell>
          <cell r="O53" t="str">
            <v>:</v>
          </cell>
          <cell r="P53" t="str">
            <v>Pemagaran Kantor Kelurahan Pinang Jaya</v>
          </cell>
        </row>
        <row r="54">
          <cell r="N54" t="str">
            <v>Lokasi</v>
          </cell>
          <cell r="O54" t="str">
            <v>:</v>
          </cell>
          <cell r="P54" t="str">
            <v>Kota Bandar Lampung</v>
          </cell>
        </row>
        <row r="55">
          <cell r="N55" t="str">
            <v>Tahun Anggaran</v>
          </cell>
          <cell r="O55" t="str">
            <v>:</v>
          </cell>
          <cell r="P55" t="str">
            <v>2006</v>
          </cell>
        </row>
        <row r="57">
          <cell r="N57" t="str">
            <v>NO.</v>
          </cell>
          <cell r="O57" t="str">
            <v>URAIAN  PEKERJAAN</v>
          </cell>
          <cell r="U57" t="str">
            <v>TOTAL</v>
          </cell>
        </row>
        <row r="58">
          <cell r="U58" t="str">
            <v>HARGA</v>
          </cell>
        </row>
        <row r="59">
          <cell r="U59" t="str">
            <v>(Rp)</v>
          </cell>
        </row>
        <row r="60">
          <cell r="N60" t="str">
            <v>I</v>
          </cell>
          <cell r="P60" t="str">
            <v>PEKERJAAN PERSIAPAN</v>
          </cell>
          <cell r="U60">
            <v>1279940.5882000001</v>
          </cell>
        </row>
        <row r="61">
          <cell r="N61" t="str">
            <v>II</v>
          </cell>
          <cell r="P61" t="str">
            <v>PEKERJAAN GALIAN DAN TANAH</v>
          </cell>
          <cell r="U61">
            <v>960752.69919999992</v>
          </cell>
        </row>
        <row r="62">
          <cell r="N62" t="str">
            <v>III</v>
          </cell>
          <cell r="P62" t="str">
            <v>PEKERJAAN PASANGAN DAN BETON</v>
          </cell>
          <cell r="U62">
            <v>41321489.111851498</v>
          </cell>
        </row>
        <row r="63">
          <cell r="N63" t="str">
            <v>IV</v>
          </cell>
          <cell r="P63" t="str">
            <v>PEKERJAAN PAGAR/ PINTU  BESI</v>
          </cell>
          <cell r="U63">
            <v>7700174.6624999996</v>
          </cell>
        </row>
        <row r="64">
          <cell r="N64" t="str">
            <v>V</v>
          </cell>
          <cell r="P64" t="str">
            <v>PEKERJAAN LANTAI / PAVING / PENGECATAN</v>
          </cell>
          <cell r="U64">
            <v>1947600.1850000003</v>
          </cell>
        </row>
        <row r="65">
          <cell r="N65" t="str">
            <v>VI</v>
          </cell>
          <cell r="P65" t="str">
            <v>PEKERJAAN PEMBUANGAN SISA PEKERJAAN</v>
          </cell>
          <cell r="U65">
            <v>0</v>
          </cell>
        </row>
        <row r="66">
          <cell r="P66" t="str">
            <v>JUMLAH ( I  s/d.  VI)</v>
          </cell>
          <cell r="U66">
            <v>53209957.246751502</v>
          </cell>
        </row>
        <row r="67">
          <cell r="P67" t="str">
            <v>PPN 10%</v>
          </cell>
          <cell r="U67">
            <v>5320995.7246751506</v>
          </cell>
        </row>
        <row r="68">
          <cell r="P68" t="str">
            <v>TOTAL</v>
          </cell>
          <cell r="U68">
            <v>58530952.971426651</v>
          </cell>
        </row>
        <row r="69">
          <cell r="P69" t="str">
            <v>DIBULATKAN</v>
          </cell>
          <cell r="U69">
            <v>58530000</v>
          </cell>
        </row>
        <row r="71">
          <cell r="N71" t="str">
            <v>Terbilang</v>
          </cell>
          <cell r="O71" t="str">
            <v>:</v>
          </cell>
          <cell r="P71" t="str">
            <v>Lima Puluh Delapan Juta Lima Ratus Tiga Puluh Ribu Rupiah</v>
          </cell>
        </row>
        <row r="74">
          <cell r="R74" t="str">
            <v>Bandar Lampung, .................2006</v>
          </cell>
        </row>
        <row r="75">
          <cell r="N75" t="str">
            <v>Disetujui</v>
          </cell>
        </row>
        <row r="76">
          <cell r="N76" t="str">
            <v>Pejabat Pembuat Komitmen/Pimpinan Kegiatan</v>
          </cell>
          <cell r="R76" t="str">
            <v>PANITIA PELELANGAN</v>
          </cell>
        </row>
        <row r="82">
          <cell r="N82" t="str">
            <v>A  Z  W  A  R,ST</v>
          </cell>
          <cell r="R82" t="str">
            <v>FAISOL MUCHTAR,ST</v>
          </cell>
        </row>
        <row r="83">
          <cell r="N83" t="str">
            <v>NIP.460020553</v>
          </cell>
          <cell r="R83" t="str">
            <v>NIP. 460021411</v>
          </cell>
        </row>
      </sheetData>
      <sheetData sheetId="2"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Kampung Baru</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22.751999999999999</v>
          </cell>
          <cell r="J13" t="str">
            <v>M2</v>
          </cell>
          <cell r="K13">
            <v>3560</v>
          </cell>
          <cell r="L13">
            <v>80997.119999999995</v>
          </cell>
        </row>
        <row r="14">
          <cell r="B14">
            <v>2</v>
          </cell>
          <cell r="D14" t="str">
            <v xml:space="preserve">Pasangan Bouwplank </v>
          </cell>
          <cell r="H14" t="str">
            <v>SNI-T-01-1991.1.6</v>
          </cell>
          <cell r="I14">
            <v>18.96</v>
          </cell>
          <cell r="J14" t="str">
            <v>M1</v>
          </cell>
          <cell r="K14">
            <v>26077.06</v>
          </cell>
          <cell r="L14">
            <v>494421.05760000006</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575418.17760000005</v>
          </cell>
        </row>
        <row r="20">
          <cell r="B20" t="str">
            <v>II</v>
          </cell>
          <cell r="D20" t="str">
            <v>PEKERJAAN GALIAN DAN TANAH</v>
          </cell>
        </row>
        <row r="21">
          <cell r="B21">
            <v>1</v>
          </cell>
          <cell r="D21" t="str">
            <v xml:space="preserve">Pek. Galian tanah lubang pondasi </v>
          </cell>
          <cell r="H21" t="str">
            <v>A.1</v>
          </cell>
          <cell r="I21">
            <v>8.2476000000000003</v>
          </cell>
          <cell r="J21" t="str">
            <v>M3</v>
          </cell>
          <cell r="K21">
            <v>19775</v>
          </cell>
          <cell r="L21">
            <v>163096.29</v>
          </cell>
        </row>
        <row r="22">
          <cell r="B22">
            <v>2</v>
          </cell>
          <cell r="D22" t="str">
            <v>Pek. Urugan tanah sisi pondasi</v>
          </cell>
          <cell r="H22" t="str">
            <v>A.16</v>
          </cell>
          <cell r="I22">
            <v>2.0619000000000001</v>
          </cell>
          <cell r="J22" t="str">
            <v>M3</v>
          </cell>
          <cell r="K22">
            <v>6660</v>
          </cell>
          <cell r="L22">
            <v>13732.254000000001</v>
          </cell>
        </row>
        <row r="23">
          <cell r="B23">
            <v>3</v>
          </cell>
          <cell r="D23" t="str">
            <v>Pek. Urugan pasir di bawah pondasi</v>
          </cell>
          <cell r="H23" t="str">
            <v>A.18</v>
          </cell>
          <cell r="I23">
            <v>0.47400000000000003</v>
          </cell>
          <cell r="J23" t="str">
            <v>M3</v>
          </cell>
          <cell r="K23">
            <v>146691.20000000001</v>
          </cell>
          <cell r="L23">
            <v>69531.628800000006</v>
          </cell>
        </row>
        <row r="24">
          <cell r="D24" t="str">
            <v>SUB TOTAL  II</v>
          </cell>
          <cell r="L24">
            <v>246360.1728</v>
          </cell>
        </row>
        <row r="25">
          <cell r="B25" t="str">
            <v>III</v>
          </cell>
          <cell r="D25" t="str">
            <v>PEKERJAAN PASANGAN DAN BETON</v>
          </cell>
        </row>
        <row r="26">
          <cell r="B26">
            <v>1</v>
          </cell>
          <cell r="D26" t="str">
            <v>Pas. Pondasi Batu Belah hitam adk. 1 : 4</v>
          </cell>
          <cell r="H26" t="str">
            <v>G.32h+G.26(a)</v>
          </cell>
          <cell r="I26">
            <v>5.4984000000000002</v>
          </cell>
          <cell r="J26" t="str">
            <v>M3</v>
          </cell>
          <cell r="K26">
            <v>527127.02</v>
          </cell>
          <cell r="L26">
            <v>2898355.206768</v>
          </cell>
        </row>
        <row r="27">
          <cell r="B27">
            <v>2</v>
          </cell>
          <cell r="D27" t="str">
            <v>Pas. Sloof 15/25</v>
          </cell>
          <cell r="H27" t="str">
            <v>G.41+3/4 I.2(a)+1/2 F.8</v>
          </cell>
          <cell r="I27">
            <v>0.71099999999999997</v>
          </cell>
          <cell r="J27" t="str">
            <v>M3</v>
          </cell>
          <cell r="K27">
            <v>2649475.14</v>
          </cell>
          <cell r="L27">
            <v>1883776.8245399999</v>
          </cell>
        </row>
        <row r="28">
          <cell r="B28">
            <v>3</v>
          </cell>
          <cell r="D28" t="str">
            <v>Pas. Kolom 30/30</v>
          </cell>
          <cell r="H28" t="str">
            <v>G.41+3/4 I.2(a)+1/2 F.8</v>
          </cell>
          <cell r="I28">
            <v>1.5749999999999997</v>
          </cell>
          <cell r="J28" t="str">
            <v>M3</v>
          </cell>
          <cell r="K28">
            <v>2649475.14</v>
          </cell>
          <cell r="L28">
            <v>4172923.3454999994</v>
          </cell>
        </row>
        <row r="29">
          <cell r="B29">
            <v>4</v>
          </cell>
          <cell r="D29" t="str">
            <v>Pas. Dinding Bata adk 1:4</v>
          </cell>
          <cell r="H29" t="str">
            <v>G.33h+G.32a</v>
          </cell>
          <cell r="I29">
            <v>1.1484000000000001</v>
          </cell>
          <cell r="J29" t="str">
            <v>M3</v>
          </cell>
          <cell r="K29">
            <v>383258.81</v>
          </cell>
          <cell r="L29">
            <v>440134.41740400001</v>
          </cell>
        </row>
        <row r="30">
          <cell r="B30">
            <v>5</v>
          </cell>
          <cell r="D30" t="str">
            <v>Plesteran Dinding adk 1: 4</v>
          </cell>
          <cell r="H30" t="str">
            <v>G.50q+G.48</v>
          </cell>
          <cell r="I30">
            <v>19.14</v>
          </cell>
          <cell r="J30" t="str">
            <v>M2</v>
          </cell>
          <cell r="K30">
            <v>19133.61</v>
          </cell>
          <cell r="L30">
            <v>366217.2954</v>
          </cell>
        </row>
        <row r="31">
          <cell r="D31" t="str">
            <v>SUB TOTAL  III</v>
          </cell>
          <cell r="L31">
            <v>9761407.0896119978</v>
          </cell>
        </row>
        <row r="32">
          <cell r="B32" t="str">
            <v>IV</v>
          </cell>
          <cell r="D32" t="str">
            <v>PEKERJAAN PAGAR/ PINTU  BESI</v>
          </cell>
        </row>
        <row r="33">
          <cell r="B33">
            <v>1</v>
          </cell>
          <cell r="D33" t="str">
            <v xml:space="preserve">Pagar Besi </v>
          </cell>
          <cell r="H33" t="str">
            <v>Supl.BMPK.17A</v>
          </cell>
          <cell r="I33">
            <v>16.169999999999998</v>
          </cell>
          <cell r="J33" t="str">
            <v>M2</v>
          </cell>
          <cell r="K33">
            <v>249511.5</v>
          </cell>
          <cell r="L33">
            <v>4034600.96</v>
          </cell>
        </row>
        <row r="34">
          <cell r="B34">
            <v>2</v>
          </cell>
          <cell r="D34" t="str">
            <v>Pintu Besi Kipas</v>
          </cell>
          <cell r="H34" t="str">
            <v>Supl.BMPK.17</v>
          </cell>
          <cell r="I34">
            <v>7.875</v>
          </cell>
          <cell r="J34" t="str">
            <v>M2</v>
          </cell>
          <cell r="K34">
            <v>340533.33</v>
          </cell>
          <cell r="L34">
            <v>2681699.9700000002</v>
          </cell>
        </row>
        <row r="35">
          <cell r="B35">
            <v>3</v>
          </cell>
          <cell r="D35" t="str">
            <v>Pasang Engsel Pintu Besi</v>
          </cell>
          <cell r="H35" t="str">
            <v>Supl.BMPK.2A</v>
          </cell>
          <cell r="I35">
            <v>10</v>
          </cell>
          <cell r="J35" t="str">
            <v>Bh</v>
          </cell>
          <cell r="K35">
            <v>0</v>
          </cell>
          <cell r="L35">
            <v>0</v>
          </cell>
        </row>
        <row r="36">
          <cell r="B36">
            <v>4</v>
          </cell>
          <cell r="D36" t="str">
            <v>Pasang Grendel Pintu Besi</v>
          </cell>
          <cell r="H36" t="str">
            <v>Ls</v>
          </cell>
          <cell r="I36">
            <v>2</v>
          </cell>
          <cell r="J36" t="str">
            <v>Set</v>
          </cell>
          <cell r="L36">
            <v>0</v>
          </cell>
        </row>
        <row r="37">
          <cell r="D37" t="str">
            <v>SUB TOTAL  IV</v>
          </cell>
          <cell r="L37">
            <v>6716300.9299999997</v>
          </cell>
        </row>
        <row r="38">
          <cell r="B38" t="str">
            <v>V</v>
          </cell>
          <cell r="D38" t="str">
            <v>PEKERJAAN LANTAI / PAVING / PENGECATAN</v>
          </cell>
        </row>
        <row r="39">
          <cell r="B39">
            <v>1</v>
          </cell>
          <cell r="D39" t="str">
            <v>Pas. Paving Type Doseksik</v>
          </cell>
          <cell r="H39" t="str">
            <v>G.44</v>
          </cell>
          <cell r="I39">
            <v>60.42</v>
          </cell>
          <cell r="J39" t="str">
            <v>M3</v>
          </cell>
          <cell r="K39">
            <v>612956.9</v>
          </cell>
          <cell r="L39">
            <v>37034855.898000002</v>
          </cell>
        </row>
        <row r="40">
          <cell r="B40">
            <v>2</v>
          </cell>
          <cell r="D40" t="str">
            <v>Pengecatan Dinding</v>
          </cell>
          <cell r="H40" t="str">
            <v>G.53.1</v>
          </cell>
          <cell r="I40">
            <v>30.54</v>
          </cell>
          <cell r="J40" t="str">
            <v>M2</v>
          </cell>
          <cell r="K40">
            <v>7561</v>
          </cell>
          <cell r="L40">
            <v>230912.94</v>
          </cell>
        </row>
        <row r="41">
          <cell r="D41" t="str">
            <v>SUB TOTAL  V</v>
          </cell>
          <cell r="L41">
            <v>37265768.838</v>
          </cell>
        </row>
        <row r="42">
          <cell r="B42" t="str">
            <v>VI</v>
          </cell>
          <cell r="D42" t="str">
            <v>PEKERJAAN PEMBUANGAN SISA PEKERJAAN</v>
          </cell>
        </row>
        <row r="43">
          <cell r="B43">
            <v>1</v>
          </cell>
          <cell r="D43" t="str">
            <v>Pembuangan Sisa Pekerjaan</v>
          </cell>
          <cell r="H43" t="str">
            <v>Ls</v>
          </cell>
          <cell r="I43">
            <v>1</v>
          </cell>
          <cell r="J43" t="str">
            <v>Ls</v>
          </cell>
          <cell r="L43">
            <v>0</v>
          </cell>
        </row>
        <row r="44">
          <cell r="D44" t="str">
            <v>SUB TOTAL  VI</v>
          </cell>
          <cell r="L44">
            <v>0</v>
          </cell>
        </row>
        <row r="45">
          <cell r="B45" t="str">
            <v>A</v>
          </cell>
          <cell r="D45" t="str">
            <v>JUMLAH</v>
          </cell>
          <cell r="L45">
            <v>54565255.208012</v>
          </cell>
        </row>
        <row r="46">
          <cell r="B46" t="str">
            <v>B</v>
          </cell>
          <cell r="D46" t="str">
            <v>PPN 10% x A</v>
          </cell>
          <cell r="L46">
            <v>5456525.5199999996</v>
          </cell>
        </row>
        <row r="47">
          <cell r="B47" t="str">
            <v>C</v>
          </cell>
          <cell r="D47" t="str">
            <v>JUMLAH  (A+B)</v>
          </cell>
          <cell r="L47">
            <v>60021780.728011996</v>
          </cell>
        </row>
        <row r="48">
          <cell r="B48" t="str">
            <v>D</v>
          </cell>
          <cell r="D48" t="str">
            <v>JUMLAH DIBULATKAN</v>
          </cell>
          <cell r="L48">
            <v>60021000</v>
          </cell>
        </row>
        <row r="49">
          <cell r="N49" t="str">
            <v>REKAPITULASI RENCANA ANGGARAN BIAYA</v>
          </cell>
        </row>
        <row r="50">
          <cell r="N50" t="str">
            <v>OWNER'S ESTIMATE</v>
          </cell>
        </row>
        <row r="52">
          <cell r="N52" t="str">
            <v>Kegiatan</v>
          </cell>
          <cell r="O52" t="str">
            <v>:</v>
          </cell>
          <cell r="P52" t="str">
            <v>Pembangunan / Pemagaran Gedung Kantor, Gedung Sekolah</v>
          </cell>
        </row>
        <row r="53">
          <cell r="N53" t="str">
            <v>Pekerjaan</v>
          </cell>
          <cell r="O53" t="str">
            <v>:</v>
          </cell>
          <cell r="P53" t="str">
            <v>Pemagaran Kantor Kelurahan Pinang Jaya</v>
          </cell>
        </row>
        <row r="54">
          <cell r="N54" t="str">
            <v>Lokasi</v>
          </cell>
          <cell r="O54" t="str">
            <v>:</v>
          </cell>
          <cell r="P54" t="str">
            <v>Kota Bandar Lampung</v>
          </cell>
        </row>
        <row r="55">
          <cell r="N55" t="str">
            <v>Tahun Anggaran</v>
          </cell>
          <cell r="O55" t="str">
            <v>:</v>
          </cell>
          <cell r="P55" t="str">
            <v>2006</v>
          </cell>
        </row>
        <row r="57">
          <cell r="N57" t="str">
            <v>NO.</v>
          </cell>
          <cell r="O57" t="str">
            <v>URAIAN  PEKERJAAN</v>
          </cell>
          <cell r="U57" t="str">
            <v>TOTAL</v>
          </cell>
        </row>
        <row r="58">
          <cell r="U58" t="str">
            <v>HARGA</v>
          </cell>
        </row>
        <row r="59">
          <cell r="U59" t="str">
            <v>(Rp)</v>
          </cell>
        </row>
        <row r="60">
          <cell r="N60" t="str">
            <v>I</v>
          </cell>
          <cell r="P60" t="str">
            <v>PEKERJAAN PERSIAPAN</v>
          </cell>
          <cell r="U60">
            <v>575418.17760000005</v>
          </cell>
        </row>
        <row r="61">
          <cell r="N61" t="str">
            <v>II</v>
          </cell>
          <cell r="P61" t="str">
            <v>PEKERJAAN GALIAN DAN TANAH</v>
          </cell>
          <cell r="U61">
            <v>246360.1728</v>
          </cell>
        </row>
        <row r="62">
          <cell r="N62" t="str">
            <v>III</v>
          </cell>
          <cell r="P62" t="str">
            <v>PEKERJAAN PASANGAN DAN BETON</v>
          </cell>
          <cell r="U62">
            <v>9761407.0896119978</v>
          </cell>
        </row>
        <row r="63">
          <cell r="N63" t="str">
            <v>IV</v>
          </cell>
          <cell r="P63" t="str">
            <v>PEKERJAAN PAGAR/ PINTU  BESI</v>
          </cell>
          <cell r="U63">
            <v>6716300.9299999997</v>
          </cell>
        </row>
        <row r="64">
          <cell r="N64" t="str">
            <v>V</v>
          </cell>
          <cell r="P64" t="str">
            <v>PEKERJAAN LANTAI / PAVING / PENGECATAN</v>
          </cell>
          <cell r="U64">
            <v>37265768.838</v>
          </cell>
        </row>
        <row r="65">
          <cell r="N65" t="str">
            <v>VI</v>
          </cell>
          <cell r="P65" t="str">
            <v>PEKERJAAN PEMBUANGAN SISA PEKERJAAN</v>
          </cell>
          <cell r="U65">
            <v>0</v>
          </cell>
        </row>
        <row r="66">
          <cell r="P66" t="str">
            <v>JUMLAH ( I  s/d.  VI)</v>
          </cell>
          <cell r="U66">
            <v>54565255.208012</v>
          </cell>
        </row>
        <row r="67">
          <cell r="P67" t="str">
            <v>PPN 10%</v>
          </cell>
          <cell r="U67">
            <v>5456525.5208012005</v>
          </cell>
        </row>
        <row r="68">
          <cell r="P68" t="str">
            <v>TOTAL</v>
          </cell>
          <cell r="U68">
            <v>60021780.728813201</v>
          </cell>
        </row>
        <row r="69">
          <cell r="P69" t="str">
            <v>DIBULATKAN</v>
          </cell>
          <cell r="U69">
            <v>60021000</v>
          </cell>
        </row>
        <row r="71">
          <cell r="N71" t="str">
            <v>Terbilang</v>
          </cell>
          <cell r="O71" t="str">
            <v>:</v>
          </cell>
          <cell r="P71" t="str">
            <v>Enam Puluh Juta Dua Puluh Satu Ribu Rupiah</v>
          </cell>
        </row>
        <row r="74">
          <cell r="R74" t="str">
            <v>Bandar Lampung, .................2006</v>
          </cell>
        </row>
        <row r="75">
          <cell r="N75" t="str">
            <v>Disetujui</v>
          </cell>
        </row>
        <row r="76">
          <cell r="N76" t="str">
            <v>Pejabat Pembuat Komitmen/Pimpinan Kegiatan</v>
          </cell>
          <cell r="R76" t="str">
            <v>PANITIA PELELANGAN</v>
          </cell>
        </row>
        <row r="82">
          <cell r="N82" t="str">
            <v>A  Z  W  A  R,ST</v>
          </cell>
          <cell r="R82" t="str">
            <v>FAISOL MUCHTAR,ST</v>
          </cell>
        </row>
        <row r="83">
          <cell r="N83" t="str">
            <v>NIP.460020553</v>
          </cell>
          <cell r="R83" t="str">
            <v>NIP. 460021411</v>
          </cell>
        </row>
      </sheetData>
      <sheetData sheetId="3"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Labuhan Dalam</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31.74</v>
          </cell>
          <cell r="J13" t="str">
            <v>M2</v>
          </cell>
          <cell r="K13">
            <v>3560</v>
          </cell>
          <cell r="L13">
            <v>112994.4</v>
          </cell>
        </row>
        <row r="14">
          <cell r="B14">
            <v>2</v>
          </cell>
          <cell r="D14" t="str">
            <v xml:space="preserve">Pasangan Bouwplank </v>
          </cell>
          <cell r="H14" t="str">
            <v>SNI-T-01-1991.1.6</v>
          </cell>
          <cell r="I14">
            <v>26.45</v>
          </cell>
          <cell r="J14" t="str">
            <v>M1</v>
          </cell>
          <cell r="K14">
            <v>26077.06</v>
          </cell>
          <cell r="L14">
            <v>689738.23999999999</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802732.64</v>
          </cell>
        </row>
        <row r="20">
          <cell r="B20" t="str">
            <v>II</v>
          </cell>
          <cell r="D20" t="str">
            <v>PEKERJAAN GALIAN DAN TANAH</v>
          </cell>
        </row>
        <row r="21">
          <cell r="B21">
            <v>1</v>
          </cell>
          <cell r="D21" t="str">
            <v xml:space="preserve">Pek. Galian tanah lubang pondasi </v>
          </cell>
          <cell r="H21" t="str">
            <v>A.1</v>
          </cell>
          <cell r="I21">
            <v>11.505749999999999</v>
          </cell>
          <cell r="J21" t="str">
            <v>M3</v>
          </cell>
          <cell r="K21">
            <v>19775</v>
          </cell>
          <cell r="L21">
            <v>227526.21</v>
          </cell>
        </row>
        <row r="22">
          <cell r="B22">
            <v>2</v>
          </cell>
          <cell r="D22" t="str">
            <v>Pek. Urugan tanah sisi pondasi</v>
          </cell>
          <cell r="H22" t="str">
            <v>A.16</v>
          </cell>
          <cell r="I22">
            <v>2.8764374999999998</v>
          </cell>
          <cell r="J22" t="str">
            <v>M3</v>
          </cell>
          <cell r="K22">
            <v>6660</v>
          </cell>
          <cell r="L22">
            <v>19157.07</v>
          </cell>
        </row>
        <row r="23">
          <cell r="B23">
            <v>3</v>
          </cell>
          <cell r="D23" t="str">
            <v>Pek. Urugan pasir di bawah pondasi</v>
          </cell>
          <cell r="H23" t="str">
            <v>A.18</v>
          </cell>
          <cell r="I23">
            <v>11.505749999999999</v>
          </cell>
          <cell r="J23" t="str">
            <v>M3</v>
          </cell>
          <cell r="K23">
            <v>146691.20000000001</v>
          </cell>
          <cell r="L23">
            <v>1687792.27</v>
          </cell>
        </row>
        <row r="24">
          <cell r="D24" t="str">
            <v>SUB TOTAL  II</v>
          </cell>
          <cell r="L24">
            <v>1934475.55</v>
          </cell>
        </row>
        <row r="25">
          <cell r="B25" t="str">
            <v>III</v>
          </cell>
          <cell r="D25" t="str">
            <v>PEKERJAAN PASANGAN DAN BETON</v>
          </cell>
        </row>
        <row r="26">
          <cell r="B26">
            <v>1</v>
          </cell>
          <cell r="D26" t="str">
            <v>Pas. Pondasi Batu Belah hitam adk. 1 : 4</v>
          </cell>
          <cell r="H26" t="str">
            <v>G.32h+G.26(a)</v>
          </cell>
          <cell r="I26">
            <v>6.6124999999999998</v>
          </cell>
          <cell r="J26" t="str">
            <v>M3</v>
          </cell>
          <cell r="K26">
            <v>527127.02</v>
          </cell>
          <cell r="L26">
            <v>3485627.42</v>
          </cell>
        </row>
        <row r="27">
          <cell r="B27">
            <v>2</v>
          </cell>
          <cell r="D27" t="str">
            <v>Pas. Sloof 12/25</v>
          </cell>
          <cell r="H27" t="str">
            <v>G.41+3/4 I.2(a)+1/2 F.8</v>
          </cell>
          <cell r="I27">
            <v>0.79349999999999998</v>
          </cell>
          <cell r="J27" t="str">
            <v>M3</v>
          </cell>
          <cell r="K27">
            <v>2649475.14</v>
          </cell>
          <cell r="L27">
            <v>2102358.52</v>
          </cell>
        </row>
        <row r="28">
          <cell r="B28">
            <v>3</v>
          </cell>
          <cell r="D28" t="str">
            <v>Pas. Kolom Praktis12/12</v>
          </cell>
          <cell r="H28" t="str">
            <v>G.41+3/4 I.2(a)+1/2 F.8</v>
          </cell>
          <cell r="I28">
            <v>0.17639999999999997</v>
          </cell>
          <cell r="J28" t="str">
            <v>M3</v>
          </cell>
          <cell r="K28">
            <v>2649475.14</v>
          </cell>
          <cell r="L28">
            <v>467367.41</v>
          </cell>
        </row>
        <row r="29">
          <cell r="B29">
            <v>4</v>
          </cell>
          <cell r="D29" t="str">
            <v>Pas. Kolom 30/30</v>
          </cell>
          <cell r="H29" t="str">
            <v>G.41+3/4 I.2(a)+1/2 F.8</v>
          </cell>
          <cell r="I29">
            <v>1.26</v>
          </cell>
          <cell r="J29" t="str">
            <v>M3</v>
          </cell>
          <cell r="K29">
            <v>2649475.14</v>
          </cell>
          <cell r="L29">
            <v>3338338.68</v>
          </cell>
        </row>
        <row r="30">
          <cell r="B30">
            <v>5</v>
          </cell>
          <cell r="D30" t="str">
            <v>Pas. Dinding Bata adk 1:4</v>
          </cell>
          <cell r="H30" t="str">
            <v>G.33h+G.32a</v>
          </cell>
          <cell r="I30">
            <v>6.5015999999999998</v>
          </cell>
          <cell r="J30" t="str">
            <v>M3</v>
          </cell>
          <cell r="K30">
            <v>383258.81</v>
          </cell>
          <cell r="L30">
            <v>2491795.48</v>
          </cell>
        </row>
        <row r="31">
          <cell r="B31">
            <v>6</v>
          </cell>
          <cell r="D31" t="str">
            <v>Plesteran Dinding adk 1: 4</v>
          </cell>
          <cell r="H31" t="str">
            <v>G.50q+G.48</v>
          </cell>
          <cell r="I31">
            <v>108.36</v>
          </cell>
          <cell r="J31" t="str">
            <v>M2</v>
          </cell>
          <cell r="K31">
            <v>19133.61</v>
          </cell>
          <cell r="L31">
            <v>2073317.98</v>
          </cell>
        </row>
        <row r="32">
          <cell r="D32" t="str">
            <v>SUB TOTAL  III</v>
          </cell>
          <cell r="L32">
            <v>13958805.49</v>
          </cell>
        </row>
        <row r="33">
          <cell r="B33" t="str">
            <v>IV</v>
          </cell>
          <cell r="D33" t="str">
            <v>PEKERJAAN PAGAR/ PINTU  BESI</v>
          </cell>
        </row>
        <row r="34">
          <cell r="B34">
            <v>1</v>
          </cell>
          <cell r="D34" t="str">
            <v xml:space="preserve">Pagar Besi </v>
          </cell>
          <cell r="H34" t="str">
            <v>Supl.BMPK.17A</v>
          </cell>
          <cell r="I34">
            <v>16.5</v>
          </cell>
          <cell r="J34" t="str">
            <v>M2</v>
          </cell>
          <cell r="K34">
            <v>249511.5</v>
          </cell>
          <cell r="L34">
            <v>4116939.75</v>
          </cell>
        </row>
        <row r="35">
          <cell r="B35">
            <v>2</v>
          </cell>
          <cell r="D35" t="str">
            <v>Pintu Besi Dorong</v>
          </cell>
          <cell r="H35" t="str">
            <v>Supl.BMPK.17</v>
          </cell>
          <cell r="I35">
            <v>5.25</v>
          </cell>
          <cell r="J35" t="str">
            <v>M2</v>
          </cell>
          <cell r="K35">
            <v>340533.33</v>
          </cell>
          <cell r="L35">
            <v>1787799.98</v>
          </cell>
        </row>
        <row r="36">
          <cell r="B36">
            <v>3</v>
          </cell>
          <cell r="D36" t="str">
            <v>Pasang Roda Pintu Dorong</v>
          </cell>
          <cell r="H36" t="str">
            <v>Ls</v>
          </cell>
          <cell r="I36">
            <v>2</v>
          </cell>
          <cell r="J36" t="str">
            <v>Bh</v>
          </cell>
          <cell r="L36">
            <v>0</v>
          </cell>
        </row>
        <row r="37">
          <cell r="B37">
            <v>4</v>
          </cell>
          <cell r="D37" t="str">
            <v>Pasang Rell Pintu Dorong Lengkap</v>
          </cell>
          <cell r="H37" t="str">
            <v>Supl.BMPK.17C</v>
          </cell>
          <cell r="I37">
            <v>8</v>
          </cell>
          <cell r="J37" t="str">
            <v>M'</v>
          </cell>
          <cell r="K37">
            <v>77302.52</v>
          </cell>
          <cell r="L37">
            <v>618420.16</v>
          </cell>
        </row>
        <row r="38">
          <cell r="B38">
            <v>5</v>
          </cell>
          <cell r="D38" t="str">
            <v>Pasang Grendel Pintu Besi</v>
          </cell>
          <cell r="H38" t="str">
            <v>Ls</v>
          </cell>
          <cell r="I38">
            <v>1</v>
          </cell>
          <cell r="J38" t="str">
            <v>Set</v>
          </cell>
          <cell r="L38">
            <v>0</v>
          </cell>
        </row>
        <row r="39">
          <cell r="D39" t="str">
            <v>SUB TOTAL  IV</v>
          </cell>
          <cell r="L39">
            <v>6523159.8900000006</v>
          </cell>
        </row>
        <row r="40">
          <cell r="B40" t="str">
            <v>V</v>
          </cell>
          <cell r="D40" t="str">
            <v>PEKERJAAN LANTAI / PAVING / PENGECATAN</v>
          </cell>
        </row>
        <row r="41">
          <cell r="B41">
            <v>1</v>
          </cell>
          <cell r="D41" t="str">
            <v>Pas. Keramik Lantai 20/20 (Gedung Kantor)</v>
          </cell>
          <cell r="H41" t="str">
            <v>Supl.III(b)</v>
          </cell>
          <cell r="I41">
            <v>109.19</v>
          </cell>
          <cell r="J41" t="str">
            <v>M2</v>
          </cell>
          <cell r="K41">
            <v>85941.59</v>
          </cell>
          <cell r="L41">
            <v>9383962.2100000009</v>
          </cell>
        </row>
        <row r="42">
          <cell r="B42">
            <v>2</v>
          </cell>
          <cell r="D42" t="str">
            <v>Pas. Paving Type Doseksik</v>
          </cell>
          <cell r="H42" t="str">
            <v>G.60.1(a)</v>
          </cell>
          <cell r="I42">
            <v>40</v>
          </cell>
          <cell r="J42" t="str">
            <v>M3</v>
          </cell>
          <cell r="K42">
            <v>78015.100000000006</v>
          </cell>
          <cell r="L42">
            <v>3120604</v>
          </cell>
        </row>
        <row r="43">
          <cell r="B43">
            <v>3</v>
          </cell>
          <cell r="D43" t="str">
            <v>Pengecatan Dinding</v>
          </cell>
          <cell r="H43" t="str">
            <v>G.53.1</v>
          </cell>
          <cell r="I43">
            <v>114.66</v>
          </cell>
          <cell r="J43" t="str">
            <v>M2</v>
          </cell>
          <cell r="K43">
            <v>7561</v>
          </cell>
          <cell r="L43">
            <v>866944.26</v>
          </cell>
        </row>
        <row r="44">
          <cell r="D44" t="str">
            <v>SUB TOTAL  V</v>
          </cell>
          <cell r="L44">
            <v>13371510.470000001</v>
          </cell>
        </row>
        <row r="45">
          <cell r="B45" t="str">
            <v>VI</v>
          </cell>
          <cell r="D45" t="str">
            <v>PEKERJAAN PEMBUANGAN SISA PEKERJAAN</v>
          </cell>
        </row>
        <row r="46">
          <cell r="B46">
            <v>1</v>
          </cell>
          <cell r="D46" t="str">
            <v>Pembuangan Sisa Pekerjaan</v>
          </cell>
          <cell r="H46" t="str">
            <v>Ls</v>
          </cell>
          <cell r="I46">
            <v>1</v>
          </cell>
          <cell r="J46" t="str">
            <v>Ls</v>
          </cell>
          <cell r="L46">
            <v>0</v>
          </cell>
        </row>
        <row r="47">
          <cell r="D47" t="str">
            <v>SUB TOTAL  VI</v>
          </cell>
          <cell r="L47">
            <v>0</v>
          </cell>
        </row>
        <row r="48">
          <cell r="D48" t="str">
            <v>JUMLAH</v>
          </cell>
          <cell r="L48">
            <v>36590684.039999999</v>
          </cell>
        </row>
        <row r="49">
          <cell r="D49" t="str">
            <v>PPN 10% X A</v>
          </cell>
          <cell r="L49">
            <v>3659068.4040000001</v>
          </cell>
        </row>
        <row r="50">
          <cell r="D50" t="str">
            <v>JUMLAH  (A+B)</v>
          </cell>
          <cell r="L50">
            <v>40249752.443999998</v>
          </cell>
        </row>
        <row r="51">
          <cell r="D51" t="str">
            <v>JUMLAH DIBULATKAN</v>
          </cell>
          <cell r="L51">
            <v>40249000</v>
          </cell>
        </row>
        <row r="52">
          <cell r="N52" t="str">
            <v>REKAPITULASI RENCANA ANGGARAN BIAYA</v>
          </cell>
        </row>
        <row r="53">
          <cell r="N53" t="str">
            <v>OWNER'S ESTIMATE</v>
          </cell>
        </row>
        <row r="55">
          <cell r="N55" t="str">
            <v>Kegiatan</v>
          </cell>
          <cell r="O55" t="str">
            <v>:</v>
          </cell>
          <cell r="P55" t="str">
            <v>Pembangunan / Pemagaran Gedung Kantor, Gedung Sekolah</v>
          </cell>
        </row>
        <row r="56">
          <cell r="N56" t="str">
            <v>Pekerjaan</v>
          </cell>
          <cell r="O56" t="str">
            <v>:</v>
          </cell>
          <cell r="P56" t="str">
            <v>Pemagaran Kantor Kelurahan Labuhan Dalam</v>
          </cell>
        </row>
        <row r="57">
          <cell r="N57" t="str">
            <v>Lokasi</v>
          </cell>
          <cell r="O57" t="str">
            <v>:</v>
          </cell>
          <cell r="P57" t="str">
            <v>Kota Bandar Lampung</v>
          </cell>
        </row>
        <row r="58">
          <cell r="N58" t="str">
            <v>Tahun Anggaran</v>
          </cell>
          <cell r="O58" t="str">
            <v>:</v>
          </cell>
          <cell r="P58" t="str">
            <v>2006</v>
          </cell>
        </row>
        <row r="60">
          <cell r="N60" t="str">
            <v>NO.</v>
          </cell>
          <cell r="O60" t="str">
            <v>URAIAN  PEKERJAAN</v>
          </cell>
          <cell r="U60" t="str">
            <v>TOTAL</v>
          </cell>
        </row>
        <row r="61">
          <cell r="U61" t="str">
            <v>HARGA</v>
          </cell>
        </row>
        <row r="62">
          <cell r="U62" t="str">
            <v>(Rp)</v>
          </cell>
        </row>
        <row r="63">
          <cell r="N63" t="str">
            <v>I</v>
          </cell>
          <cell r="P63" t="str">
            <v>PEKERJAAN PERSIAPAN</v>
          </cell>
          <cell r="U63">
            <v>802732.64</v>
          </cell>
        </row>
        <row r="64">
          <cell r="N64" t="str">
            <v>II</v>
          </cell>
          <cell r="P64" t="str">
            <v>PEKERJAAN GALIAN DAN TANAH</v>
          </cell>
          <cell r="U64">
            <v>1934475.55</v>
          </cell>
        </row>
        <row r="65">
          <cell r="N65" t="str">
            <v>III</v>
          </cell>
          <cell r="P65" t="str">
            <v>PEKERJAAN PASANGAN DAN BETON</v>
          </cell>
          <cell r="U65">
            <v>13958805.49</v>
          </cell>
        </row>
        <row r="66">
          <cell r="N66" t="str">
            <v>IV</v>
          </cell>
          <cell r="P66" t="str">
            <v>PEKERJAAN PAGAR/ PINTU  BESI</v>
          </cell>
          <cell r="U66">
            <v>6523159.8900000006</v>
          </cell>
        </row>
        <row r="67">
          <cell r="N67" t="str">
            <v>V</v>
          </cell>
          <cell r="P67" t="str">
            <v>PEKERJAAN LANTAI / PAVING / PENGECATAN</v>
          </cell>
          <cell r="U67">
            <v>13371510.470000001</v>
          </cell>
        </row>
        <row r="68">
          <cell r="N68" t="str">
            <v>VI</v>
          </cell>
          <cell r="P68" t="str">
            <v>PEKERJAAN PEMBUANGAN SISA PEKERJAAN</v>
          </cell>
          <cell r="U68">
            <v>0</v>
          </cell>
        </row>
        <row r="69">
          <cell r="P69" t="str">
            <v>JUMLAH ( I  s/d.  VI)</v>
          </cell>
          <cell r="U69">
            <v>36590684.039999999</v>
          </cell>
        </row>
        <row r="70">
          <cell r="P70" t="str">
            <v>PPN 10%</v>
          </cell>
          <cell r="U70">
            <v>3659068.4040000001</v>
          </cell>
        </row>
        <row r="71">
          <cell r="P71" t="str">
            <v>TOTAL</v>
          </cell>
          <cell r="U71">
            <v>40249752.443999998</v>
          </cell>
        </row>
        <row r="72">
          <cell r="P72" t="str">
            <v>DIBULATKAN</v>
          </cell>
          <cell r="U72">
            <v>40249000</v>
          </cell>
        </row>
        <row r="74">
          <cell r="N74" t="str">
            <v>Terbilang</v>
          </cell>
          <cell r="O74" t="str">
            <v>:</v>
          </cell>
          <cell r="P74" t="str">
            <v>Empat Puluh Juta Dua Ratus Empat Puluh Sembilan Ribu Rupiah</v>
          </cell>
        </row>
        <row r="77">
          <cell r="R77" t="str">
            <v>Bandar Lampung, .................2006</v>
          </cell>
        </row>
        <row r="78">
          <cell r="N78" t="str">
            <v>Disetujui</v>
          </cell>
        </row>
        <row r="79">
          <cell r="N79" t="str">
            <v>Pejabat Pembuat Komitmen/Pimpinan Kegiatan</v>
          </cell>
          <cell r="R79" t="str">
            <v>PANITIA PELELANGAN</v>
          </cell>
        </row>
        <row r="85">
          <cell r="N85" t="str">
            <v>A  Z  W  A  R,ST</v>
          </cell>
          <cell r="R85" t="str">
            <v>FAISOL MUCHTAR,ST</v>
          </cell>
        </row>
        <row r="86">
          <cell r="N86" t="str">
            <v>NIP.460020553</v>
          </cell>
          <cell r="R86" t="str">
            <v>NIP. 460021411</v>
          </cell>
        </row>
      </sheetData>
      <sheetData sheetId="4"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Sukabumi</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79.816000000000003</v>
          </cell>
          <cell r="J13" t="str">
            <v>M2</v>
          </cell>
          <cell r="K13">
            <v>3560</v>
          </cell>
          <cell r="L13">
            <v>284144.96000000002</v>
          </cell>
        </row>
        <row r="14">
          <cell r="B14">
            <v>2</v>
          </cell>
          <cell r="D14" t="str">
            <v xml:space="preserve">Pasangan Bouwplank </v>
          </cell>
          <cell r="H14" t="str">
            <v>SNI-T-01-1991.1.6</v>
          </cell>
          <cell r="I14">
            <v>25</v>
          </cell>
          <cell r="J14" t="str">
            <v>M1</v>
          </cell>
          <cell r="K14">
            <v>26077.06</v>
          </cell>
          <cell r="L14">
            <v>651926.5</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936071.46</v>
          </cell>
        </row>
        <row r="20">
          <cell r="B20" t="str">
            <v>II</v>
          </cell>
          <cell r="D20" t="str">
            <v>PEKERJAAN GALIAN DAN TANAH</v>
          </cell>
        </row>
        <row r="21">
          <cell r="B21">
            <v>1</v>
          </cell>
          <cell r="D21" t="str">
            <v xml:space="preserve">Pek. Galian tanah lubang pondasi </v>
          </cell>
          <cell r="H21" t="str">
            <v>A.1</v>
          </cell>
          <cell r="I21">
            <v>31.563600000000001</v>
          </cell>
          <cell r="J21" t="str">
            <v>M3</v>
          </cell>
          <cell r="K21">
            <v>19775</v>
          </cell>
          <cell r="L21">
            <v>624170.18999999994</v>
          </cell>
        </row>
        <row r="22">
          <cell r="B22">
            <v>2</v>
          </cell>
          <cell r="D22" t="str">
            <v>Pek. Urugan tanah sisi pondasi</v>
          </cell>
          <cell r="H22" t="str">
            <v>A.16</v>
          </cell>
          <cell r="I22">
            <v>7.8909000000000002</v>
          </cell>
          <cell r="J22" t="str">
            <v>M3</v>
          </cell>
          <cell r="K22">
            <v>6660</v>
          </cell>
          <cell r="L22">
            <v>52553.39</v>
          </cell>
        </row>
        <row r="23">
          <cell r="B23">
            <v>3</v>
          </cell>
          <cell r="D23" t="str">
            <v>Pek. Urugan pasir di bawah pondasi</v>
          </cell>
          <cell r="H23" t="str">
            <v>A.18</v>
          </cell>
          <cell r="I23">
            <v>1.8140000000000001</v>
          </cell>
          <cell r="J23" t="str">
            <v>M3</v>
          </cell>
          <cell r="K23">
            <v>146691.20000000001</v>
          </cell>
          <cell r="L23">
            <v>266097.84000000003</v>
          </cell>
        </row>
        <row r="24">
          <cell r="D24" t="str">
            <v>SUB TOTAL  II</v>
          </cell>
          <cell r="L24">
            <v>942821.41999999993</v>
          </cell>
        </row>
        <row r="25">
          <cell r="B25" t="str">
            <v>III</v>
          </cell>
          <cell r="D25" t="str">
            <v>PEKERJAAN PASANGAN DAN BETON</v>
          </cell>
        </row>
        <row r="26">
          <cell r="B26">
            <v>1</v>
          </cell>
          <cell r="D26" t="str">
            <v>Pas. Pondasi Batu Belah hitam adk. 1 : 4</v>
          </cell>
          <cell r="H26" t="str">
            <v>G.32h+G.26(a)</v>
          </cell>
          <cell r="I26">
            <v>21.042400000000001</v>
          </cell>
          <cell r="J26" t="str">
            <v>M3</v>
          </cell>
          <cell r="K26">
            <v>527127.02</v>
          </cell>
          <cell r="L26">
            <v>11092017.609999999</v>
          </cell>
        </row>
        <row r="27">
          <cell r="B27">
            <v>2</v>
          </cell>
          <cell r="D27" t="str">
            <v>Pas. Sloof 15/25</v>
          </cell>
          <cell r="H27" t="str">
            <v>G.41+3/4 I.2(a)+1/2 F.8</v>
          </cell>
          <cell r="I27">
            <v>2.7210000000000001</v>
          </cell>
          <cell r="J27" t="str">
            <v>M3</v>
          </cell>
          <cell r="K27">
            <v>2649475.14</v>
          </cell>
          <cell r="L27">
            <v>7209221.8600000003</v>
          </cell>
        </row>
        <row r="28">
          <cell r="B28">
            <v>3</v>
          </cell>
          <cell r="D28" t="str">
            <v>Pas. Kolom Praktis12/12</v>
          </cell>
          <cell r="H28" t="str">
            <v>G.41+3/4 I.2(a)+1/2 F.8</v>
          </cell>
          <cell r="I28">
            <v>0.45288</v>
          </cell>
          <cell r="J28" t="str">
            <v>M3</v>
          </cell>
          <cell r="K28">
            <v>2649475.14</v>
          </cell>
          <cell r="L28">
            <v>1199894.3</v>
          </cell>
        </row>
        <row r="29">
          <cell r="B29">
            <v>4</v>
          </cell>
          <cell r="D29" t="str">
            <v>Pas. Kolom 25/25</v>
          </cell>
          <cell r="H29" t="str">
            <v>G.41+3/4 I.2(a)+1/2 F.8</v>
          </cell>
          <cell r="I29">
            <v>1.2718750000000001</v>
          </cell>
          <cell r="J29" t="str">
            <v>M3</v>
          </cell>
          <cell r="K29">
            <v>2649475.14</v>
          </cell>
          <cell r="L29">
            <v>3369801.19</v>
          </cell>
        </row>
        <row r="30">
          <cell r="B30">
            <v>5</v>
          </cell>
          <cell r="D30" t="str">
            <v>Pas. Dinding Bata adk 1:4</v>
          </cell>
          <cell r="H30" t="str">
            <v>G.33h+G.32a</v>
          </cell>
          <cell r="I30">
            <v>13.508399999999998</v>
          </cell>
          <cell r="J30" t="str">
            <v>M3</v>
          </cell>
          <cell r="K30">
            <v>383258.81</v>
          </cell>
          <cell r="L30">
            <v>5177213.3099999996</v>
          </cell>
        </row>
        <row r="31">
          <cell r="B31">
            <v>6</v>
          </cell>
          <cell r="D31" t="str">
            <v>Plesteran Dinding adk 1: 4</v>
          </cell>
          <cell r="H31" t="str">
            <v>G.50q+G.48</v>
          </cell>
          <cell r="I31">
            <v>232.68799999999999</v>
          </cell>
          <cell r="J31" t="str">
            <v>M2</v>
          </cell>
          <cell r="K31">
            <v>19133.61</v>
          </cell>
          <cell r="L31">
            <v>4452161.4400000004</v>
          </cell>
        </row>
        <row r="32">
          <cell r="D32" t="str">
            <v>SUB TOTAL  III</v>
          </cell>
          <cell r="L32">
            <v>32500309.710000001</v>
          </cell>
        </row>
        <row r="33">
          <cell r="B33" t="str">
            <v>IV</v>
          </cell>
          <cell r="D33" t="str">
            <v>PEKERJAAN PAGAR/ PINTU  BESI</v>
          </cell>
        </row>
        <row r="34">
          <cell r="B34">
            <v>1</v>
          </cell>
          <cell r="D34" t="str">
            <v xml:space="preserve">Pagar Besi </v>
          </cell>
          <cell r="H34" t="str">
            <v>Supl.BMPK.17A</v>
          </cell>
          <cell r="I34">
            <v>15.95</v>
          </cell>
          <cell r="J34" t="str">
            <v>M2</v>
          </cell>
          <cell r="K34">
            <v>249511.5</v>
          </cell>
          <cell r="L34">
            <v>3979708.43</v>
          </cell>
        </row>
        <row r="35">
          <cell r="B35">
            <v>2</v>
          </cell>
          <cell r="D35" t="str">
            <v>Pintu Besi Dorong</v>
          </cell>
          <cell r="H35" t="str">
            <v>Supl.BMPK.17</v>
          </cell>
          <cell r="I35">
            <v>6</v>
          </cell>
          <cell r="J35" t="str">
            <v>M2</v>
          </cell>
          <cell r="K35">
            <v>340533.33</v>
          </cell>
          <cell r="L35">
            <v>2043199.98</v>
          </cell>
        </row>
        <row r="36">
          <cell r="B36">
            <v>3</v>
          </cell>
          <cell r="D36" t="str">
            <v>Pasang Roda Pintu Dorong</v>
          </cell>
          <cell r="H36" t="str">
            <v>Ls</v>
          </cell>
          <cell r="I36">
            <v>2</v>
          </cell>
          <cell r="J36" t="str">
            <v>Bh</v>
          </cell>
          <cell r="L36">
            <v>0</v>
          </cell>
        </row>
        <row r="37">
          <cell r="B37">
            <v>4</v>
          </cell>
          <cell r="D37" t="str">
            <v>Pasang Rell Pintu Dorong Lengkap</v>
          </cell>
          <cell r="H37" t="str">
            <v>Supl.BMPK.17C</v>
          </cell>
          <cell r="I37">
            <v>9</v>
          </cell>
          <cell r="J37" t="str">
            <v>M'</v>
          </cell>
          <cell r="K37">
            <v>77302.52</v>
          </cell>
          <cell r="L37">
            <v>695722.68</v>
          </cell>
        </row>
        <row r="38">
          <cell r="B38">
            <v>5</v>
          </cell>
          <cell r="D38" t="str">
            <v>Pasang Grendel Pintu Besi</v>
          </cell>
          <cell r="H38" t="str">
            <v>Ls</v>
          </cell>
          <cell r="I38">
            <v>1</v>
          </cell>
          <cell r="J38" t="str">
            <v>Set</v>
          </cell>
          <cell r="L38">
            <v>0</v>
          </cell>
        </row>
        <row r="39">
          <cell r="D39" t="str">
            <v>SUB TOTAL  IV</v>
          </cell>
          <cell r="L39">
            <v>6718631.0899999999</v>
          </cell>
        </row>
        <row r="40">
          <cell r="B40" t="str">
            <v>V</v>
          </cell>
          <cell r="D40" t="str">
            <v>PEKERJAAN PEMBUANGAN SISA PEKERJAAN</v>
          </cell>
        </row>
        <row r="41">
          <cell r="B41">
            <v>1</v>
          </cell>
          <cell r="D41" t="str">
            <v>Pembuangan Sisa Pekerjaan</v>
          </cell>
          <cell r="H41" t="str">
            <v>Ls</v>
          </cell>
          <cell r="I41">
            <v>1</v>
          </cell>
          <cell r="J41" t="str">
            <v>Ls</v>
          </cell>
          <cell r="L41">
            <v>0</v>
          </cell>
        </row>
        <row r="42">
          <cell r="D42" t="str">
            <v>SUB TOTAL  V</v>
          </cell>
          <cell r="L42">
            <v>0</v>
          </cell>
        </row>
        <row r="43">
          <cell r="D43" t="str">
            <v>JUMLAH</v>
          </cell>
          <cell r="L43">
            <v>41097833.680000015</v>
          </cell>
        </row>
        <row r="44">
          <cell r="D44" t="str">
            <v>PPN 10% X A</v>
          </cell>
          <cell r="L44">
            <v>4109783.3680000016</v>
          </cell>
        </row>
        <row r="45">
          <cell r="D45" t="str">
            <v>JUMLAH  (A+B)</v>
          </cell>
          <cell r="L45">
            <v>45207617.048000015</v>
          </cell>
        </row>
        <row r="46">
          <cell r="D46" t="str">
            <v>JUMLAH DIBULATKAN</v>
          </cell>
          <cell r="L46">
            <v>45207000</v>
          </cell>
        </row>
        <row r="47">
          <cell r="N47" t="str">
            <v>REKAPITULASI RENCANA ANGGARAN BIAYA</v>
          </cell>
        </row>
        <row r="48">
          <cell r="N48" t="str">
            <v>OWNER'S ESTIMATE</v>
          </cell>
        </row>
        <row r="50">
          <cell r="N50" t="str">
            <v>Kegiatan</v>
          </cell>
          <cell r="O50" t="str">
            <v>:</v>
          </cell>
          <cell r="P50" t="str">
            <v>Pembangunan / Pemagaran Gedung Kantor, Gedung Sekolah</v>
          </cell>
        </row>
        <row r="51">
          <cell r="N51" t="str">
            <v>Pekerjaan</v>
          </cell>
          <cell r="O51" t="str">
            <v>:</v>
          </cell>
          <cell r="P51" t="str">
            <v>Pemagaran Kantor Kelurahan Sukabumi</v>
          </cell>
        </row>
        <row r="52">
          <cell r="N52" t="str">
            <v>Lokasi</v>
          </cell>
          <cell r="O52" t="str">
            <v>:</v>
          </cell>
          <cell r="P52" t="str">
            <v>Kota Bandar Lampung</v>
          </cell>
        </row>
        <row r="53">
          <cell r="N53" t="str">
            <v>Tahun Anggaran</v>
          </cell>
          <cell r="O53" t="str">
            <v>:</v>
          </cell>
          <cell r="P53" t="str">
            <v>2006</v>
          </cell>
        </row>
        <row r="55">
          <cell r="N55" t="str">
            <v>NO.</v>
          </cell>
          <cell r="O55" t="str">
            <v>URAIAN  PEKERJAAN</v>
          </cell>
          <cell r="U55" t="str">
            <v>TOTAL</v>
          </cell>
        </row>
        <row r="56">
          <cell r="U56" t="str">
            <v>HARGA</v>
          </cell>
        </row>
        <row r="57">
          <cell r="U57" t="str">
            <v>(Rp)</v>
          </cell>
        </row>
        <row r="58">
          <cell r="N58" t="str">
            <v>I</v>
          </cell>
          <cell r="P58" t="str">
            <v>PEKERJAAN PERSIAPAN</v>
          </cell>
          <cell r="U58">
            <v>936071.46</v>
          </cell>
        </row>
        <row r="59">
          <cell r="N59" t="str">
            <v>II</v>
          </cell>
          <cell r="P59" t="str">
            <v>PEKERJAAN GALIAN DAN TANAH</v>
          </cell>
          <cell r="U59">
            <v>942821.41999999993</v>
          </cell>
        </row>
        <row r="60">
          <cell r="N60" t="str">
            <v>III</v>
          </cell>
          <cell r="P60" t="str">
            <v>PEKERJAAN PASANGAN DAN BETON</v>
          </cell>
          <cell r="U60">
            <v>32500309.710000001</v>
          </cell>
        </row>
        <row r="61">
          <cell r="N61" t="str">
            <v>IV</v>
          </cell>
          <cell r="P61" t="str">
            <v>PEKERJAAN PAGAR/ PINTU  BESI</v>
          </cell>
          <cell r="U61">
            <v>6718631.0899999999</v>
          </cell>
        </row>
        <row r="62">
          <cell r="N62" t="str">
            <v>V</v>
          </cell>
          <cell r="P62" t="str">
            <v>PEKERJAAN PEMBUANGAN SISA PEKERJAAN</v>
          </cell>
          <cell r="U62">
            <v>0</v>
          </cell>
        </row>
        <row r="63">
          <cell r="N63" t="str">
            <v>VI</v>
          </cell>
          <cell r="P63" t="e">
            <v>#N/A</v>
          </cell>
          <cell r="U63">
            <v>0</v>
          </cell>
        </row>
        <row r="64">
          <cell r="P64" t="str">
            <v>JUMLAH ( I  s/d.  VI)</v>
          </cell>
          <cell r="U64">
            <v>41097833.680000007</v>
          </cell>
        </row>
        <row r="65">
          <cell r="P65" t="str">
            <v>PPN 10%</v>
          </cell>
          <cell r="U65">
            <v>4109783.3680000007</v>
          </cell>
        </row>
        <row r="66">
          <cell r="P66" t="str">
            <v>TOTAL</v>
          </cell>
          <cell r="U66">
            <v>45207617.048000008</v>
          </cell>
        </row>
        <row r="67">
          <cell r="P67" t="str">
            <v>DIBULATKAN</v>
          </cell>
          <cell r="U67">
            <v>45207000</v>
          </cell>
        </row>
        <row r="69">
          <cell r="N69" t="str">
            <v>Terbilang</v>
          </cell>
          <cell r="O69" t="str">
            <v>:</v>
          </cell>
          <cell r="P69" t="str">
            <v>Empat Puluh Lima Juta Dua Ratus Tujuh Ribu Rupiah</v>
          </cell>
        </row>
        <row r="72">
          <cell r="R72" t="str">
            <v>Bandar Lampung, .................2006</v>
          </cell>
        </row>
        <row r="73">
          <cell r="N73" t="str">
            <v>Disetujui</v>
          </cell>
        </row>
        <row r="74">
          <cell r="N74" t="str">
            <v>Pejabat Pembuat Komitmen/Pimpinan Kegiatan</v>
          </cell>
          <cell r="R74" t="str">
            <v>PANITIA PELELANGAN</v>
          </cell>
        </row>
        <row r="80">
          <cell r="N80" t="str">
            <v>A  Z  W  A  R,ST</v>
          </cell>
          <cell r="R80" t="str">
            <v>FAISOL MUCHTAR,ST</v>
          </cell>
        </row>
        <row r="81">
          <cell r="N81" t="str">
            <v>NIP.460020553</v>
          </cell>
          <cell r="R81" t="str">
            <v>NIP. 460021411</v>
          </cell>
        </row>
      </sheetData>
      <sheetData sheetId="5"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Campang Raya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66.816000000000003</v>
          </cell>
          <cell r="J13" t="str">
            <v>M2</v>
          </cell>
          <cell r="K13">
            <v>3560</v>
          </cell>
          <cell r="L13">
            <v>237864.95999999999</v>
          </cell>
        </row>
        <row r="14">
          <cell r="B14">
            <v>2</v>
          </cell>
          <cell r="D14" t="str">
            <v xml:space="preserve">Pasangan Bouwplank </v>
          </cell>
          <cell r="H14" t="str">
            <v>SNI-T-01-1991.1.6</v>
          </cell>
          <cell r="I14">
            <v>45</v>
          </cell>
          <cell r="J14" t="str">
            <v>M1</v>
          </cell>
          <cell r="K14">
            <v>26077.06</v>
          </cell>
          <cell r="L14">
            <v>1173467.7</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1411332.66</v>
          </cell>
        </row>
        <row r="20">
          <cell r="B20" t="str">
            <v>II</v>
          </cell>
          <cell r="D20" t="str">
            <v>PEKERJAAN GALIAN DAN TANAH</v>
          </cell>
        </row>
        <row r="21">
          <cell r="B21">
            <v>1</v>
          </cell>
          <cell r="D21" t="str">
            <v xml:space="preserve">Pek. Galian tanah lubang pondasi </v>
          </cell>
          <cell r="H21" t="str">
            <v>A.1</v>
          </cell>
          <cell r="I21">
            <v>24.220799999999997</v>
          </cell>
          <cell r="J21" t="str">
            <v>M3</v>
          </cell>
          <cell r="K21">
            <v>19775</v>
          </cell>
          <cell r="L21">
            <v>478966.32</v>
          </cell>
        </row>
        <row r="22">
          <cell r="B22">
            <v>2</v>
          </cell>
          <cell r="D22" t="str">
            <v>Pek. Urugan tanah sisi pondasi</v>
          </cell>
          <cell r="H22" t="str">
            <v>A.16</v>
          </cell>
          <cell r="I22">
            <v>6.0551999999999992</v>
          </cell>
          <cell r="J22" t="str">
            <v>M3</v>
          </cell>
          <cell r="K22">
            <v>6660</v>
          </cell>
          <cell r="L22">
            <v>40327.629999999997</v>
          </cell>
        </row>
        <row r="23">
          <cell r="B23">
            <v>3</v>
          </cell>
          <cell r="D23" t="str">
            <v>Pek. Urugan pasir di bawah pondasi</v>
          </cell>
          <cell r="H23" t="str">
            <v>A.18</v>
          </cell>
          <cell r="I23">
            <v>1.3920000000000001</v>
          </cell>
          <cell r="J23" t="str">
            <v>M3</v>
          </cell>
          <cell r="K23">
            <v>146691.20000000001</v>
          </cell>
          <cell r="L23">
            <v>204194.15</v>
          </cell>
        </row>
        <row r="24">
          <cell r="D24" t="str">
            <v>SUB TOTAL  II</v>
          </cell>
          <cell r="L24">
            <v>723488.1</v>
          </cell>
        </row>
        <row r="25">
          <cell r="B25" t="str">
            <v>III</v>
          </cell>
          <cell r="D25" t="str">
            <v>PEKERJAAN PASANGAN DAN BETON</v>
          </cell>
        </row>
        <row r="26">
          <cell r="B26">
            <v>1</v>
          </cell>
          <cell r="D26" t="str">
            <v>Pas. Pondasi Batu Belah hitam adk. 1 : 4</v>
          </cell>
          <cell r="H26" t="str">
            <v>G.32h+G.26(a)</v>
          </cell>
          <cell r="I26">
            <v>16.147199999999998</v>
          </cell>
          <cell r="J26" t="str">
            <v>M3</v>
          </cell>
          <cell r="K26">
            <v>527127.02</v>
          </cell>
          <cell r="L26">
            <v>8511625.4199999999</v>
          </cell>
        </row>
        <row r="27">
          <cell r="B27">
            <v>2</v>
          </cell>
          <cell r="D27" t="str">
            <v>Pas. Sloof 15/25</v>
          </cell>
          <cell r="H27" t="str">
            <v>G.41+3/4 I.2(a)+1/2 F.8</v>
          </cell>
          <cell r="I27">
            <v>2.0880000000000001</v>
          </cell>
          <cell r="J27" t="str">
            <v>M3</v>
          </cell>
          <cell r="K27">
            <v>2649475.14</v>
          </cell>
          <cell r="L27">
            <v>5532104.0899999999</v>
          </cell>
        </row>
        <row r="28">
          <cell r="B28">
            <v>3</v>
          </cell>
          <cell r="D28" t="str">
            <v>Pas. Kolom Praktis12/12</v>
          </cell>
          <cell r="H28" t="str">
            <v>G.41+3/4 I.2(a)+1/2 F.8</v>
          </cell>
          <cell r="I28">
            <v>0.1764</v>
          </cell>
          <cell r="J28" t="str">
            <v>M3</v>
          </cell>
          <cell r="K28">
            <v>2649475.14</v>
          </cell>
          <cell r="L28">
            <v>467367.41</v>
          </cell>
        </row>
        <row r="29">
          <cell r="B29">
            <v>4</v>
          </cell>
          <cell r="D29" t="str">
            <v>Pas. Kolom 25/25</v>
          </cell>
          <cell r="H29" t="str">
            <v>G.41+3/4 I.2(a)+1/2 F.8</v>
          </cell>
          <cell r="I29">
            <v>1.75</v>
          </cell>
          <cell r="J29" t="str">
            <v>M3</v>
          </cell>
          <cell r="K29">
            <v>2649475.14</v>
          </cell>
          <cell r="L29">
            <v>4636581.5</v>
          </cell>
        </row>
        <row r="30">
          <cell r="B30">
            <v>5</v>
          </cell>
          <cell r="D30" t="str">
            <v>Pas. Dinding Bata adk 1:4</v>
          </cell>
          <cell r="H30" t="str">
            <v>G.33h+G.32a</v>
          </cell>
          <cell r="I30">
            <v>5.4161999999999999</v>
          </cell>
          <cell r="J30" t="str">
            <v>M3</v>
          </cell>
          <cell r="K30">
            <v>383258.81</v>
          </cell>
          <cell r="L30">
            <v>2075806.37</v>
          </cell>
        </row>
        <row r="31">
          <cell r="B31">
            <v>6</v>
          </cell>
          <cell r="D31" t="str">
            <v>Plesteran Dinding adk 1: 4</v>
          </cell>
          <cell r="H31" t="str">
            <v>G.50q+G.48</v>
          </cell>
          <cell r="I31">
            <v>90.27</v>
          </cell>
          <cell r="J31" t="str">
            <v>M2</v>
          </cell>
          <cell r="K31">
            <v>19133.61</v>
          </cell>
          <cell r="L31">
            <v>1727190.97</v>
          </cell>
        </row>
        <row r="32">
          <cell r="D32" t="str">
            <v>SUB TOTAL  III</v>
          </cell>
          <cell r="L32">
            <v>22950675.760000002</v>
          </cell>
        </row>
        <row r="33">
          <cell r="B33" t="str">
            <v>IV</v>
          </cell>
          <cell r="D33" t="str">
            <v>PEKERJAAN PAGAR/ PINTU  BESI</v>
          </cell>
        </row>
        <row r="34">
          <cell r="B34">
            <v>1</v>
          </cell>
          <cell r="D34" t="str">
            <v xml:space="preserve">Pagar Besi </v>
          </cell>
          <cell r="H34" t="str">
            <v>Supl.BMPK.17A</v>
          </cell>
          <cell r="I34">
            <v>40.424999999999997</v>
          </cell>
          <cell r="J34" t="str">
            <v>M2</v>
          </cell>
          <cell r="K34">
            <v>249511.5</v>
          </cell>
          <cell r="L34">
            <v>10086502.390000001</v>
          </cell>
        </row>
        <row r="35">
          <cell r="B35">
            <v>2</v>
          </cell>
          <cell r="D35" t="str">
            <v>Pintu Besi Dorong (2 UNIT)</v>
          </cell>
          <cell r="H35" t="str">
            <v>Supl.BMPK.17</v>
          </cell>
          <cell r="I35">
            <v>12</v>
          </cell>
          <cell r="J35" t="str">
            <v>M2</v>
          </cell>
          <cell r="K35">
            <v>340533.33</v>
          </cell>
          <cell r="L35">
            <v>4086399.96</v>
          </cell>
        </row>
        <row r="36">
          <cell r="B36">
            <v>3</v>
          </cell>
          <cell r="D36" t="str">
            <v>Pasang Roda Pintu Dorong</v>
          </cell>
          <cell r="H36" t="str">
            <v>Ls</v>
          </cell>
          <cell r="I36">
            <v>4</v>
          </cell>
          <cell r="J36" t="str">
            <v>Bh</v>
          </cell>
          <cell r="L36">
            <v>0</v>
          </cell>
        </row>
        <row r="37">
          <cell r="B37">
            <v>4</v>
          </cell>
          <cell r="D37" t="str">
            <v>Pasang Rell Pintu Dorong Lengkap</v>
          </cell>
          <cell r="H37" t="str">
            <v>Supl.BMPK.17C</v>
          </cell>
          <cell r="I37">
            <v>18</v>
          </cell>
          <cell r="J37" t="str">
            <v>M'</v>
          </cell>
          <cell r="K37">
            <v>77302.52</v>
          </cell>
          <cell r="L37">
            <v>1391445.36</v>
          </cell>
        </row>
        <row r="38">
          <cell r="B38">
            <v>5</v>
          </cell>
          <cell r="D38" t="str">
            <v>Pasang Grendel Pintu Besi</v>
          </cell>
          <cell r="H38" t="str">
            <v>Ls</v>
          </cell>
          <cell r="I38">
            <v>2</v>
          </cell>
          <cell r="J38" t="str">
            <v>Set</v>
          </cell>
          <cell r="L38">
            <v>0</v>
          </cell>
        </row>
        <row r="39">
          <cell r="D39" t="str">
            <v>SUB TOTAL  IV</v>
          </cell>
          <cell r="L39">
            <v>15564347.710000001</v>
          </cell>
        </row>
        <row r="40">
          <cell r="B40" t="str">
            <v>V</v>
          </cell>
          <cell r="D40" t="str">
            <v>PEKERJAAN LANTAI / PAVING / PENGECATAN</v>
          </cell>
        </row>
        <row r="41">
          <cell r="B41">
            <v>1</v>
          </cell>
          <cell r="D41" t="str">
            <v>Pengecatan Dinding</v>
          </cell>
          <cell r="H41" t="str">
            <v>G.53.1</v>
          </cell>
          <cell r="I41">
            <v>109.345</v>
          </cell>
          <cell r="J41" t="str">
            <v>M2</v>
          </cell>
          <cell r="K41">
            <v>7561</v>
          </cell>
          <cell r="L41">
            <v>826757.55</v>
          </cell>
        </row>
        <row r="42">
          <cell r="D42" t="str">
            <v>SUB TOTAL  V</v>
          </cell>
          <cell r="L42">
            <v>826757.55</v>
          </cell>
        </row>
        <row r="43">
          <cell r="B43" t="str">
            <v>VI</v>
          </cell>
          <cell r="D43" t="str">
            <v>PEKERJAAN PEMBUANGAN SISA PEKERJAAN</v>
          </cell>
        </row>
        <row r="44">
          <cell r="B44">
            <v>1</v>
          </cell>
          <cell r="D44" t="str">
            <v>Pembuangan Sisa Pekerjaan</v>
          </cell>
          <cell r="H44" t="str">
            <v>Ls</v>
          </cell>
          <cell r="I44">
            <v>1</v>
          </cell>
          <cell r="J44" t="str">
            <v>Ls</v>
          </cell>
          <cell r="L44">
            <v>0</v>
          </cell>
        </row>
        <row r="45">
          <cell r="D45" t="str">
            <v>SUB TOTAL  VI</v>
          </cell>
          <cell r="L45">
            <v>0</v>
          </cell>
        </row>
        <row r="46">
          <cell r="D46" t="str">
            <v>JUMLAH</v>
          </cell>
          <cell r="L46">
            <v>41476601.780000001</v>
          </cell>
        </row>
        <row r="47">
          <cell r="D47" t="str">
            <v>PPN 10% X A</v>
          </cell>
          <cell r="L47">
            <v>4147660.1780000003</v>
          </cell>
        </row>
        <row r="48">
          <cell r="D48" t="str">
            <v>JUMLAH  (A+B)</v>
          </cell>
          <cell r="L48">
            <v>45624261.958000004</v>
          </cell>
        </row>
        <row r="49">
          <cell r="D49" t="str">
            <v>JUMLAH DIBULATKAN</v>
          </cell>
          <cell r="L49">
            <v>45624000</v>
          </cell>
        </row>
        <row r="50">
          <cell r="N50" t="str">
            <v>REKAPITULASI RENCANA ANGGARAN BIAYA</v>
          </cell>
        </row>
        <row r="51">
          <cell r="N51" t="str">
            <v>OWNER'S ESTIMATE</v>
          </cell>
        </row>
        <row r="53">
          <cell r="N53" t="str">
            <v>Kegiatan</v>
          </cell>
          <cell r="O53" t="str">
            <v>:</v>
          </cell>
          <cell r="P53" t="str">
            <v>Pembangunan / Pemagaran Gedung Kantor, Gedung Sekolah</v>
          </cell>
        </row>
        <row r="54">
          <cell r="N54" t="str">
            <v>Pekerjaan</v>
          </cell>
          <cell r="O54" t="str">
            <v>:</v>
          </cell>
          <cell r="P54" t="str">
            <v>Pemagaran Kantor Kelurahan Campang Raya</v>
          </cell>
        </row>
        <row r="55">
          <cell r="N55" t="str">
            <v>Lokasi</v>
          </cell>
          <cell r="O55" t="str">
            <v>:</v>
          </cell>
          <cell r="P55" t="str">
            <v>Kota Bandar Lampung</v>
          </cell>
        </row>
        <row r="56">
          <cell r="N56" t="str">
            <v>Tahun Anggaran</v>
          </cell>
          <cell r="O56" t="str">
            <v>:</v>
          </cell>
          <cell r="P56" t="str">
            <v>2006</v>
          </cell>
        </row>
        <row r="58">
          <cell r="N58" t="str">
            <v>NO.</v>
          </cell>
          <cell r="O58" t="str">
            <v>URAIAN  PEKERJAAN</v>
          </cell>
          <cell r="U58" t="str">
            <v>TOTAL</v>
          </cell>
        </row>
        <row r="59">
          <cell r="U59" t="str">
            <v>HARGA</v>
          </cell>
        </row>
        <row r="60">
          <cell r="U60" t="str">
            <v>(Rp)</v>
          </cell>
        </row>
        <row r="61">
          <cell r="N61" t="str">
            <v>I</v>
          </cell>
          <cell r="P61" t="str">
            <v>PEKERJAAN PERSIAPAN</v>
          </cell>
          <cell r="U61">
            <v>1411332.66</v>
          </cell>
        </row>
        <row r="62">
          <cell r="N62" t="str">
            <v>II</v>
          </cell>
          <cell r="P62" t="str">
            <v>PEKERJAAN GALIAN DAN TANAH</v>
          </cell>
          <cell r="U62">
            <v>723488.1</v>
          </cell>
        </row>
        <row r="63">
          <cell r="N63" t="str">
            <v>III</v>
          </cell>
          <cell r="P63" t="str">
            <v>PEKERJAAN PASANGAN DAN BETON</v>
          </cell>
          <cell r="U63">
            <v>22950675.760000002</v>
          </cell>
        </row>
        <row r="64">
          <cell r="N64" t="str">
            <v>IV</v>
          </cell>
          <cell r="P64" t="str">
            <v>PEKERJAAN PAGAR/ PINTU  BESI</v>
          </cell>
          <cell r="U64">
            <v>15564347.710000001</v>
          </cell>
        </row>
        <row r="65">
          <cell r="N65" t="str">
            <v>V</v>
          </cell>
          <cell r="P65" t="str">
            <v>PEKERJAAN LANTAI / PAVING / PENGECATAN</v>
          </cell>
          <cell r="U65">
            <v>826757.55</v>
          </cell>
        </row>
        <row r="66">
          <cell r="N66" t="str">
            <v>VI</v>
          </cell>
          <cell r="P66" t="str">
            <v>PEKERJAAN PEMBUANGAN SISA PEKERJAAN</v>
          </cell>
          <cell r="U66">
            <v>0</v>
          </cell>
        </row>
        <row r="67">
          <cell r="P67" t="str">
            <v>JUMLAH ( I  s/d.  VI)</v>
          </cell>
          <cell r="U67">
            <v>41476601.780000001</v>
          </cell>
        </row>
        <row r="68">
          <cell r="P68" t="str">
            <v>PPN 10%</v>
          </cell>
          <cell r="U68">
            <v>4147660.1780000003</v>
          </cell>
        </row>
        <row r="69">
          <cell r="P69" t="str">
            <v>TOTAL</v>
          </cell>
          <cell r="U69">
            <v>45624261.958000004</v>
          </cell>
        </row>
        <row r="70">
          <cell r="P70" t="str">
            <v>DIBULATKAN</v>
          </cell>
          <cell r="U70">
            <v>45624000</v>
          </cell>
        </row>
        <row r="72">
          <cell r="N72" t="str">
            <v>Terbilang</v>
          </cell>
          <cell r="O72" t="str">
            <v>:</v>
          </cell>
          <cell r="P72" t="str">
            <v>Empat Puluh Lima Juta Enam Ratus Dua Puluh Empat Ribu Rupiah</v>
          </cell>
        </row>
        <row r="75">
          <cell r="R75" t="str">
            <v>Bandar Lampung, .................2006</v>
          </cell>
        </row>
        <row r="76">
          <cell r="N76" t="str">
            <v>Disetujui</v>
          </cell>
        </row>
        <row r="77">
          <cell r="N77" t="str">
            <v>Pejabat Pembuat Komitmen/Pimpinan Kegiatan</v>
          </cell>
          <cell r="R77" t="str">
            <v>PANITIA PELELANGAN</v>
          </cell>
        </row>
        <row r="83">
          <cell r="N83" t="str">
            <v>A  Z  W  A  R,ST</v>
          </cell>
          <cell r="R83" t="str">
            <v>FAISOL MUCHTAR,ST</v>
          </cell>
        </row>
        <row r="84">
          <cell r="N84" t="str">
            <v>NIP.460020553</v>
          </cell>
          <cell r="R84" t="str">
            <v>NIP. 460021411</v>
          </cell>
        </row>
      </sheetData>
      <sheetData sheetId="6"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Perwata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45.96</v>
          </cell>
          <cell r="J13" t="str">
            <v>M2</v>
          </cell>
          <cell r="K13">
            <v>3560</v>
          </cell>
          <cell r="L13">
            <v>163617.60000000001</v>
          </cell>
        </row>
        <row r="14">
          <cell r="B14">
            <v>2</v>
          </cell>
          <cell r="D14" t="str">
            <v xml:space="preserve">Pasangan Bouwplank </v>
          </cell>
          <cell r="H14" t="str">
            <v>SNI-T-01-1991.1.6</v>
          </cell>
          <cell r="I14">
            <v>38.299999999999997</v>
          </cell>
          <cell r="J14" t="str">
            <v>M1</v>
          </cell>
          <cell r="K14">
            <v>26077.06</v>
          </cell>
          <cell r="L14">
            <v>998751.4</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1162369</v>
          </cell>
        </row>
        <row r="20">
          <cell r="B20" t="str">
            <v>II</v>
          </cell>
          <cell r="D20" t="str">
            <v>PEKERJAAN GALIAN DAN TANAH</v>
          </cell>
        </row>
        <row r="21">
          <cell r="B21">
            <v>1</v>
          </cell>
          <cell r="D21" t="str">
            <v xml:space="preserve">Pek. Galian tanah lubang pondasi </v>
          </cell>
          <cell r="H21" t="str">
            <v>A.1</v>
          </cell>
          <cell r="I21">
            <v>8.3350000000000009</v>
          </cell>
          <cell r="J21" t="str">
            <v>M3</v>
          </cell>
          <cell r="K21">
            <v>19775</v>
          </cell>
          <cell r="L21">
            <v>164824.63</v>
          </cell>
        </row>
        <row r="22">
          <cell r="B22">
            <v>2</v>
          </cell>
          <cell r="D22" t="str">
            <v>Pek. Urugan tanah sisi pondasi</v>
          </cell>
          <cell r="H22" t="str">
            <v>A.16</v>
          </cell>
          <cell r="I22">
            <v>2.0840000000000001</v>
          </cell>
          <cell r="J22" t="str">
            <v>M3</v>
          </cell>
          <cell r="K22">
            <v>6660</v>
          </cell>
          <cell r="L22">
            <v>13879.44</v>
          </cell>
        </row>
        <row r="23">
          <cell r="B23">
            <v>3</v>
          </cell>
          <cell r="D23" t="str">
            <v>Pek. Urugan pasir di bawah pondasi</v>
          </cell>
          <cell r="H23" t="str">
            <v>A.18</v>
          </cell>
          <cell r="I23">
            <v>0.47899999999999998</v>
          </cell>
          <cell r="J23" t="str">
            <v>M3</v>
          </cell>
          <cell r="K23">
            <v>146691.20000000001</v>
          </cell>
          <cell r="L23">
            <v>70265.08</v>
          </cell>
        </row>
        <row r="24">
          <cell r="D24" t="str">
            <v>SUB TOTAL  II</v>
          </cell>
          <cell r="L24">
            <v>248969.15000000002</v>
          </cell>
        </row>
        <row r="25">
          <cell r="B25" t="str">
            <v>III</v>
          </cell>
          <cell r="D25" t="str">
            <v>PEKERJAAN PASANGAN DAN BETON</v>
          </cell>
        </row>
        <row r="26">
          <cell r="B26">
            <v>1</v>
          </cell>
          <cell r="D26" t="str">
            <v>Pas. Pondasi Batu Belah hitam adk. 1 : 4</v>
          </cell>
          <cell r="H26" t="str">
            <v>G.32h+G.26(a)</v>
          </cell>
          <cell r="I26">
            <v>5.556</v>
          </cell>
          <cell r="J26" t="str">
            <v>M3</v>
          </cell>
          <cell r="K26">
            <v>527127.02</v>
          </cell>
          <cell r="L26">
            <v>2928717.72</v>
          </cell>
        </row>
        <row r="27">
          <cell r="B27">
            <v>2</v>
          </cell>
          <cell r="D27" t="str">
            <v>Cor Beton Bertulang Plat Lantai Siring t = 12 cm</v>
          </cell>
          <cell r="H27" t="str">
            <v>G.41+3/4 I.2(a)+1/2 F.8</v>
          </cell>
          <cell r="I27">
            <v>0.34</v>
          </cell>
          <cell r="J27" t="str">
            <v>M3</v>
          </cell>
          <cell r="K27">
            <v>2649475.14</v>
          </cell>
          <cell r="L27">
            <v>900821.55</v>
          </cell>
        </row>
        <row r="28">
          <cell r="B28">
            <v>3</v>
          </cell>
          <cell r="D28" t="str">
            <v>Pas. Sloof 15/25</v>
          </cell>
          <cell r="H28" t="str">
            <v>G.41+3/4 I.2(a)+1/2 F.8</v>
          </cell>
          <cell r="I28">
            <v>1.4359999999999999</v>
          </cell>
          <cell r="J28" t="str">
            <v>M3</v>
          </cell>
          <cell r="K28">
            <v>2649475.14</v>
          </cell>
          <cell r="L28">
            <v>3804646.3</v>
          </cell>
        </row>
        <row r="29">
          <cell r="B29">
            <v>4</v>
          </cell>
          <cell r="D29" t="str">
            <v>Pas. Kolom Praktis12/12</v>
          </cell>
          <cell r="H29" t="str">
            <v>G.41+3/4 I.2(a)+1/2 F.8</v>
          </cell>
          <cell r="I29">
            <v>0.27400000000000002</v>
          </cell>
          <cell r="J29" t="str">
            <v>M3</v>
          </cell>
          <cell r="K29">
            <v>2649475.14</v>
          </cell>
          <cell r="L29">
            <v>725956.19</v>
          </cell>
        </row>
        <row r="30">
          <cell r="B30">
            <v>5</v>
          </cell>
          <cell r="D30" t="str">
            <v>Pas. Kolom 30/30</v>
          </cell>
          <cell r="H30" t="str">
            <v>G.41+3/4 I.2(a)+1/2 F.8</v>
          </cell>
          <cell r="I30">
            <v>0.81</v>
          </cell>
          <cell r="J30" t="str">
            <v>M3</v>
          </cell>
          <cell r="K30">
            <v>2649475.14</v>
          </cell>
          <cell r="L30">
            <v>2146074.86</v>
          </cell>
        </row>
        <row r="31">
          <cell r="B31">
            <v>6</v>
          </cell>
          <cell r="D31" t="str">
            <v>Cor Beton Plat Depan Gerbang  t=12 CM</v>
          </cell>
          <cell r="H31" t="str">
            <v>G.41+3/4 I.2(a)+1/2 F.8</v>
          </cell>
          <cell r="I31">
            <v>0.27400000000000002</v>
          </cell>
          <cell r="J31" t="str">
            <v>M3</v>
          </cell>
          <cell r="K31">
            <v>2649475.14</v>
          </cell>
          <cell r="L31">
            <v>725956.19</v>
          </cell>
        </row>
        <row r="32">
          <cell r="B32">
            <v>7</v>
          </cell>
          <cell r="D32" t="str">
            <v>Pas. Dinding Bata adk 1:4</v>
          </cell>
          <cell r="H32" t="str">
            <v>G.33h+G.32a</v>
          </cell>
          <cell r="I32">
            <v>3.6960000000000002</v>
          </cell>
          <cell r="J32" t="str">
            <v>M3</v>
          </cell>
          <cell r="K32">
            <v>383258.81</v>
          </cell>
          <cell r="L32">
            <v>1416524.56</v>
          </cell>
        </row>
        <row r="33">
          <cell r="B33">
            <v>8</v>
          </cell>
          <cell r="D33" t="str">
            <v>Pasang Profil Beton/Semen</v>
          </cell>
          <cell r="H33" t="str">
            <v>Supl.38</v>
          </cell>
          <cell r="I33">
            <v>67.319999999999993</v>
          </cell>
          <cell r="J33" t="str">
            <v>M'</v>
          </cell>
          <cell r="K33">
            <v>75102.25</v>
          </cell>
          <cell r="L33">
            <v>5055883.47</v>
          </cell>
        </row>
        <row r="34">
          <cell r="B34">
            <v>9</v>
          </cell>
          <cell r="D34" t="str">
            <v>Plesteran Dinding adk 1: 4</v>
          </cell>
          <cell r="H34" t="str">
            <v>G.50q+G.48</v>
          </cell>
          <cell r="I34">
            <v>61.6</v>
          </cell>
          <cell r="J34" t="str">
            <v>M2</v>
          </cell>
          <cell r="K34">
            <v>19133.61</v>
          </cell>
          <cell r="L34">
            <v>1178630.3799999999</v>
          </cell>
        </row>
        <row r="35">
          <cell r="B35">
            <v>10</v>
          </cell>
          <cell r="D35" t="str">
            <v>Pasang Profil Beton / Semen (Kolom)</v>
          </cell>
          <cell r="H35" t="str">
            <v>Supl.38</v>
          </cell>
          <cell r="I35">
            <v>38.96</v>
          </cell>
          <cell r="J35" t="str">
            <v>M'</v>
          </cell>
          <cell r="K35">
            <v>75102.25</v>
          </cell>
          <cell r="L35">
            <v>2925983.66</v>
          </cell>
        </row>
        <row r="36">
          <cell r="D36" t="str">
            <v>SUB TOTAL  III</v>
          </cell>
          <cell r="L36">
            <v>21809194.879999999</v>
          </cell>
        </row>
        <row r="37">
          <cell r="B37" t="str">
            <v>IV</v>
          </cell>
          <cell r="D37" t="str">
            <v>PEKERJAAN PAGAR/ PINTU  BESI</v>
          </cell>
        </row>
        <row r="38">
          <cell r="B38">
            <v>1</v>
          </cell>
          <cell r="D38" t="str">
            <v xml:space="preserve">Pagar Besi </v>
          </cell>
          <cell r="H38" t="str">
            <v>Supl.BMPK.17A</v>
          </cell>
          <cell r="I38">
            <v>8.25</v>
          </cell>
          <cell r="J38" t="str">
            <v>M2</v>
          </cell>
          <cell r="K38">
            <v>249511.5</v>
          </cell>
          <cell r="L38">
            <v>2058469.88</v>
          </cell>
        </row>
        <row r="39">
          <cell r="B39">
            <v>2</v>
          </cell>
          <cell r="D39" t="str">
            <v>Pintu Besi Kipas (2 UNIT)</v>
          </cell>
          <cell r="H39" t="str">
            <v>Supl.BMPK.17</v>
          </cell>
          <cell r="I39">
            <v>6.0650000000000004</v>
          </cell>
          <cell r="J39" t="str">
            <v>M2</v>
          </cell>
          <cell r="K39">
            <v>340533.33</v>
          </cell>
          <cell r="L39">
            <v>2065334.65</v>
          </cell>
        </row>
        <row r="40">
          <cell r="B40">
            <v>3</v>
          </cell>
          <cell r="D40" t="str">
            <v>Pasang Engsel Pintu Besi</v>
          </cell>
          <cell r="H40" t="str">
            <v>Supl.BMPK.2A</v>
          </cell>
          <cell r="I40">
            <v>10</v>
          </cell>
          <cell r="J40" t="str">
            <v>Bh</v>
          </cell>
          <cell r="K40">
            <v>0</v>
          </cell>
          <cell r="L40">
            <v>0</v>
          </cell>
        </row>
        <row r="41">
          <cell r="B41">
            <v>4</v>
          </cell>
          <cell r="D41" t="str">
            <v>Pasang Grendel Pintu Besi</v>
          </cell>
          <cell r="H41" t="str">
            <v>Ls</v>
          </cell>
          <cell r="I41">
            <v>1</v>
          </cell>
          <cell r="J41" t="str">
            <v>Set</v>
          </cell>
          <cell r="L41">
            <v>0</v>
          </cell>
        </row>
        <row r="42">
          <cell r="D42" t="str">
            <v>SUB TOTAL  IV</v>
          </cell>
          <cell r="L42">
            <v>4123804.53</v>
          </cell>
        </row>
        <row r="43">
          <cell r="B43" t="str">
            <v>V</v>
          </cell>
          <cell r="D43" t="str">
            <v>PEKERJAAN LANTAI / PAVING / PENGECATAN</v>
          </cell>
        </row>
        <row r="44">
          <cell r="B44">
            <v>1</v>
          </cell>
          <cell r="D44" t="str">
            <v>Pas. Keramik Lantai 20/20 (Gedung Kantor)</v>
          </cell>
          <cell r="H44" t="str">
            <v>Supl.III(b)</v>
          </cell>
          <cell r="J44" t="str">
            <v>M2</v>
          </cell>
          <cell r="K44">
            <v>85941.59</v>
          </cell>
          <cell r="L44">
            <v>0</v>
          </cell>
        </row>
        <row r="45">
          <cell r="B45">
            <v>2</v>
          </cell>
          <cell r="D45" t="str">
            <v>Pas. Paving Type Doseksik</v>
          </cell>
          <cell r="H45" t="str">
            <v>G.60.1(a)</v>
          </cell>
          <cell r="I45">
            <v>29.04</v>
          </cell>
          <cell r="J45" t="str">
            <v>M2</v>
          </cell>
          <cell r="K45">
            <v>78015.100000000006</v>
          </cell>
          <cell r="L45">
            <v>2265558.5</v>
          </cell>
        </row>
        <row r="46">
          <cell r="B46">
            <v>3</v>
          </cell>
          <cell r="D46" t="str">
            <v>Pengecatan Dinding</v>
          </cell>
          <cell r="H46" t="str">
            <v>G.53.1</v>
          </cell>
          <cell r="I46">
            <v>70.75</v>
          </cell>
          <cell r="J46" t="str">
            <v>M2</v>
          </cell>
          <cell r="K46">
            <v>7561</v>
          </cell>
          <cell r="L46">
            <v>534940.75</v>
          </cell>
        </row>
        <row r="47">
          <cell r="D47" t="str">
            <v>SUB TOTAL  V</v>
          </cell>
          <cell r="L47">
            <v>2800499.25</v>
          </cell>
        </row>
        <row r="48">
          <cell r="B48" t="str">
            <v>VI</v>
          </cell>
          <cell r="D48" t="str">
            <v>PEKERJAAN PEMBUANGAN SISA PEKERJAAN</v>
          </cell>
        </row>
        <row r="49">
          <cell r="B49">
            <v>1</v>
          </cell>
          <cell r="D49" t="str">
            <v>Pembuangan Sisa Pekerjaan</v>
          </cell>
          <cell r="H49" t="str">
            <v>Ls</v>
          </cell>
          <cell r="I49">
            <v>1</v>
          </cell>
          <cell r="J49" t="str">
            <v>Ls</v>
          </cell>
          <cell r="L49">
            <v>0</v>
          </cell>
        </row>
        <row r="50">
          <cell r="D50" t="str">
            <v xml:space="preserve">SUB TOTAL  </v>
          </cell>
          <cell r="L50">
            <v>0</v>
          </cell>
        </row>
        <row r="51">
          <cell r="D51" t="str">
            <v>JUMLAH</v>
          </cell>
          <cell r="L51">
            <v>30144836.809999999</v>
          </cell>
        </row>
        <row r="52">
          <cell r="D52" t="str">
            <v>PPN 10% x A</v>
          </cell>
          <cell r="L52">
            <v>3014483.6809999999</v>
          </cell>
        </row>
        <row r="53">
          <cell r="D53" t="str">
            <v>JUMLAH  (A+B)</v>
          </cell>
          <cell r="L53">
            <v>33159320.490999997</v>
          </cell>
        </row>
        <row r="54">
          <cell r="D54" t="str">
            <v>JUMLAH DIBULATKAN</v>
          </cell>
          <cell r="L54">
            <v>33159000</v>
          </cell>
        </row>
        <row r="55">
          <cell r="N55" t="str">
            <v>REKAPITULASI RENCANA ANGGARAN BIAYA</v>
          </cell>
        </row>
        <row r="56">
          <cell r="N56" t="str">
            <v>OWNER'S ESTIMATE</v>
          </cell>
        </row>
        <row r="58">
          <cell r="N58" t="str">
            <v>Kegiatan</v>
          </cell>
          <cell r="O58" t="str">
            <v>:</v>
          </cell>
          <cell r="P58" t="str">
            <v>Pembangunan / Pemagaran Gedung Kantor, Gedung Sekolah</v>
          </cell>
        </row>
        <row r="59">
          <cell r="N59" t="str">
            <v>Pekerjaan</v>
          </cell>
          <cell r="O59" t="str">
            <v>:</v>
          </cell>
          <cell r="P59" t="str">
            <v>Pemagaran Kantor Kelurahan Perwata</v>
          </cell>
        </row>
        <row r="60">
          <cell r="N60" t="str">
            <v>Lokasi</v>
          </cell>
          <cell r="O60" t="str">
            <v>:</v>
          </cell>
          <cell r="P60" t="str">
            <v>Kota Bandar Lampung</v>
          </cell>
        </row>
        <row r="61">
          <cell r="N61" t="str">
            <v>Tahun Anggaran</v>
          </cell>
          <cell r="O61" t="str">
            <v>:</v>
          </cell>
          <cell r="P61" t="str">
            <v>2006</v>
          </cell>
        </row>
        <row r="63">
          <cell r="N63" t="str">
            <v>NO.</v>
          </cell>
          <cell r="O63" t="str">
            <v>URAIAN  PEKERJAAN</v>
          </cell>
          <cell r="U63" t="str">
            <v>TOTAL</v>
          </cell>
        </row>
        <row r="64">
          <cell r="U64" t="str">
            <v>HARGA</v>
          </cell>
        </row>
        <row r="65">
          <cell r="U65" t="str">
            <v>(Rp)</v>
          </cell>
        </row>
        <row r="66">
          <cell r="N66" t="str">
            <v>I</v>
          </cell>
          <cell r="P66" t="str">
            <v>PEKERJAAN PERSIAPAN</v>
          </cell>
          <cell r="U66">
            <v>1162369</v>
          </cell>
        </row>
        <row r="67">
          <cell r="N67" t="str">
            <v>II</v>
          </cell>
          <cell r="P67" t="str">
            <v>PEKERJAAN GALIAN DAN TANAH</v>
          </cell>
          <cell r="U67">
            <v>248969.15000000002</v>
          </cell>
        </row>
        <row r="68">
          <cell r="N68" t="str">
            <v>III</v>
          </cell>
          <cell r="P68" t="str">
            <v>PEKERJAAN PASANGAN DAN BETON</v>
          </cell>
          <cell r="U68">
            <v>21809194.879999999</v>
          </cell>
        </row>
        <row r="69">
          <cell r="N69" t="str">
            <v>IV</v>
          </cell>
          <cell r="P69" t="str">
            <v>PEKERJAAN PAGAR/ PINTU  BESI</v>
          </cell>
          <cell r="U69">
            <v>4123804.53</v>
          </cell>
        </row>
        <row r="70">
          <cell r="N70" t="str">
            <v>V</v>
          </cell>
          <cell r="P70" t="str">
            <v>PEKERJAAN LANTAI / PAVING / PENGECATAN</v>
          </cell>
          <cell r="U70">
            <v>2800499.25</v>
          </cell>
        </row>
        <row r="71">
          <cell r="N71" t="str">
            <v>VI</v>
          </cell>
          <cell r="P71" t="str">
            <v>PEKERJAAN PEMBUANGAN SISA PEKERJAAN</v>
          </cell>
          <cell r="U71">
            <v>0</v>
          </cell>
        </row>
        <row r="72">
          <cell r="P72" t="str">
            <v>JUMLAH ( I  s/d.  VI)</v>
          </cell>
          <cell r="U72">
            <v>30144836.809999999</v>
          </cell>
        </row>
        <row r="73">
          <cell r="P73" t="str">
            <v>PPN 10%</v>
          </cell>
          <cell r="U73">
            <v>3014483.6809999999</v>
          </cell>
        </row>
        <row r="74">
          <cell r="P74" t="str">
            <v>TOTAL</v>
          </cell>
          <cell r="U74">
            <v>33159320.490999997</v>
          </cell>
        </row>
        <row r="75">
          <cell r="P75" t="str">
            <v>DIBULATKAN</v>
          </cell>
          <cell r="U75">
            <v>33159000</v>
          </cell>
        </row>
        <row r="77">
          <cell r="N77" t="str">
            <v>Terbilang</v>
          </cell>
          <cell r="O77" t="str">
            <v>:</v>
          </cell>
          <cell r="P77" t="str">
            <v>Tiga Puluh Tiga Juta Seratus Lima Puluh Sembilan Ribu Rupiah</v>
          </cell>
        </row>
        <row r="80">
          <cell r="R80" t="str">
            <v>Bandar Lampung, .................2006</v>
          </cell>
        </row>
        <row r="81">
          <cell r="N81" t="str">
            <v>Disetujui</v>
          </cell>
        </row>
        <row r="82">
          <cell r="N82" t="str">
            <v>Pejabat Pembuat Komitmen/Pimpinan Kegiatan</v>
          </cell>
          <cell r="R82" t="str">
            <v>PANITIA PELELANGAN</v>
          </cell>
        </row>
        <row r="88">
          <cell r="N88" t="str">
            <v>A  Z  W  A  R,ST</v>
          </cell>
          <cell r="R88" t="str">
            <v>FAISOL MUCHTAR,ST</v>
          </cell>
        </row>
        <row r="89">
          <cell r="N89" t="str">
            <v>NIP.460020553</v>
          </cell>
          <cell r="R89" t="str">
            <v>NIP. 460021411</v>
          </cell>
        </row>
      </sheetData>
      <sheetData sheetId="7"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Kelurahan Batu Putu</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Pembongkaran Pagar Lama / Pas. Bata</v>
          </cell>
          <cell r="H13" t="str">
            <v>L.3</v>
          </cell>
          <cell r="I13">
            <v>12.141000000000002</v>
          </cell>
          <cell r="J13" t="str">
            <v>M3</v>
          </cell>
          <cell r="K13">
            <v>116400</v>
          </cell>
          <cell r="L13">
            <v>1413212.4</v>
          </cell>
        </row>
        <row r="14">
          <cell r="B14">
            <v>2</v>
          </cell>
          <cell r="D14" t="str">
            <v>Pembersihan Lokasi</v>
          </cell>
          <cell r="H14" t="str">
            <v>SNI-T-01-1991.1.5</v>
          </cell>
          <cell r="I14">
            <v>80.94</v>
          </cell>
          <cell r="J14" t="str">
            <v>M2</v>
          </cell>
          <cell r="K14">
            <v>3560</v>
          </cell>
          <cell r="L14">
            <v>288146.40000000002</v>
          </cell>
        </row>
        <row r="15">
          <cell r="B15">
            <v>3</v>
          </cell>
          <cell r="D15" t="str">
            <v xml:space="preserve">Pasangan Bouwplank </v>
          </cell>
          <cell r="H15" t="str">
            <v>SNI-T-01-1991.1.6</v>
          </cell>
          <cell r="I15">
            <v>21</v>
          </cell>
          <cell r="J15" t="str">
            <v>M1</v>
          </cell>
          <cell r="K15">
            <v>26077.06</v>
          </cell>
          <cell r="L15">
            <v>547618.26</v>
          </cell>
        </row>
        <row r="16">
          <cell r="B16">
            <v>4</v>
          </cell>
          <cell r="D16" t="str">
            <v>Direksi Keet (Sewa)</v>
          </cell>
          <cell r="H16" t="str">
            <v>ls</v>
          </cell>
          <cell r="I16">
            <v>1</v>
          </cell>
          <cell r="J16" t="str">
            <v>Unit</v>
          </cell>
          <cell r="L16">
            <v>0</v>
          </cell>
        </row>
        <row r="17">
          <cell r="B17">
            <v>5</v>
          </cell>
          <cell r="D17" t="str">
            <v>P3K</v>
          </cell>
          <cell r="H17" t="str">
            <v>ls</v>
          </cell>
          <cell r="I17">
            <v>1</v>
          </cell>
          <cell r="J17" t="str">
            <v>Unit</v>
          </cell>
          <cell r="L17">
            <v>0</v>
          </cell>
        </row>
        <row r="18">
          <cell r="B18">
            <v>6</v>
          </cell>
          <cell r="D18" t="str">
            <v>Dokumentasi 0%, 25%, 50% dan 100%</v>
          </cell>
          <cell r="H18" t="str">
            <v>ls</v>
          </cell>
          <cell r="I18">
            <v>1</v>
          </cell>
          <cell r="J18" t="str">
            <v>Unit</v>
          </cell>
          <cell r="L18">
            <v>0</v>
          </cell>
        </row>
        <row r="19">
          <cell r="B19">
            <v>6</v>
          </cell>
          <cell r="D19" t="str">
            <v>Papan Nama Proyek</v>
          </cell>
          <cell r="H19" t="str">
            <v>ls</v>
          </cell>
          <cell r="I19">
            <v>1</v>
          </cell>
          <cell r="J19" t="str">
            <v>Unit</v>
          </cell>
          <cell r="L19">
            <v>0</v>
          </cell>
        </row>
        <row r="20">
          <cell r="D20" t="str">
            <v>SUB TOTAL  I</v>
          </cell>
          <cell r="L20">
            <v>2248977.0599999996</v>
          </cell>
        </row>
        <row r="21">
          <cell r="B21" t="str">
            <v>II</v>
          </cell>
          <cell r="D21" t="str">
            <v>PEKERJAAN GALIAN DAN TANAH</v>
          </cell>
        </row>
        <row r="22">
          <cell r="B22">
            <v>1</v>
          </cell>
          <cell r="D22" t="str">
            <v xml:space="preserve">Pek. Galian tanah lubang pondasi </v>
          </cell>
          <cell r="H22" t="str">
            <v>A.1</v>
          </cell>
          <cell r="I22">
            <v>2.9055</v>
          </cell>
          <cell r="J22" t="str">
            <v>M3</v>
          </cell>
          <cell r="K22">
            <v>19775</v>
          </cell>
          <cell r="L22">
            <v>57456.26</v>
          </cell>
        </row>
        <row r="23">
          <cell r="B23">
            <v>2</v>
          </cell>
          <cell r="D23" t="str">
            <v>Pek. Urugan tanah sisi pondasi</v>
          </cell>
          <cell r="H23" t="str">
            <v>A.16</v>
          </cell>
          <cell r="I23">
            <v>0.72637499999999999</v>
          </cell>
          <cell r="J23" t="str">
            <v>M3</v>
          </cell>
          <cell r="K23">
            <v>6660</v>
          </cell>
          <cell r="L23">
            <v>4837.66</v>
          </cell>
        </row>
        <row r="24">
          <cell r="B24">
            <v>3</v>
          </cell>
          <cell r="D24" t="str">
            <v>Pek. Urugan pasir di bawah pondasi</v>
          </cell>
          <cell r="H24" t="str">
            <v>A.18</v>
          </cell>
          <cell r="I24">
            <v>0.18625000000000003</v>
          </cell>
          <cell r="J24" t="str">
            <v>M3</v>
          </cell>
          <cell r="K24">
            <v>146691.20000000001</v>
          </cell>
          <cell r="L24">
            <v>27321.24</v>
          </cell>
        </row>
        <row r="25">
          <cell r="D25" t="str">
            <v>SUB TOTAL  II</v>
          </cell>
          <cell r="L25">
            <v>89615.16</v>
          </cell>
        </row>
        <row r="26">
          <cell r="B26" t="str">
            <v>III</v>
          </cell>
          <cell r="D26" t="str">
            <v>PEKERJAAN PASANGAN DAN BETON</v>
          </cell>
        </row>
        <row r="27">
          <cell r="B27">
            <v>1</v>
          </cell>
          <cell r="D27" t="str">
            <v>Pas. Pondasi Batu Belah hitam adk. 1 : 4</v>
          </cell>
          <cell r="H27" t="str">
            <v>G.32h+G.26(a)</v>
          </cell>
          <cell r="I27">
            <v>1.9370000000000001</v>
          </cell>
          <cell r="J27" t="str">
            <v>M3</v>
          </cell>
          <cell r="K27">
            <v>527127.02</v>
          </cell>
          <cell r="L27">
            <v>1021045.04</v>
          </cell>
        </row>
        <row r="28">
          <cell r="B28">
            <v>2</v>
          </cell>
          <cell r="D28" t="str">
            <v>Pas. Sloof 15/25</v>
          </cell>
          <cell r="H28" t="str">
            <v>G.41+3/4 I.2(a)+1/2 F.8</v>
          </cell>
          <cell r="I28">
            <v>2.5293749999999999</v>
          </cell>
          <cell r="J28" t="str">
            <v>M3</v>
          </cell>
          <cell r="K28">
            <v>2649475.14</v>
          </cell>
          <cell r="L28">
            <v>6701516.1799999997</v>
          </cell>
        </row>
        <row r="29">
          <cell r="B29">
            <v>3</v>
          </cell>
          <cell r="D29" t="str">
            <v>Pas. Kolom Praktis12/12</v>
          </cell>
          <cell r="H29" t="str">
            <v>G.41+3/4 I.2(a)+1/2 F.8</v>
          </cell>
          <cell r="I29">
            <v>0.21887999999999996</v>
          </cell>
          <cell r="J29" t="str">
            <v>M3</v>
          </cell>
          <cell r="K29">
            <v>2649475.14</v>
          </cell>
          <cell r="L29">
            <v>579917.12</v>
          </cell>
        </row>
        <row r="30">
          <cell r="B30">
            <v>4</v>
          </cell>
          <cell r="D30" t="str">
            <v>Pas. Kolom 30/30</v>
          </cell>
          <cell r="H30" t="str">
            <v>G.41+3/4 I.2(a)+1/2 F.8</v>
          </cell>
          <cell r="I30">
            <v>1.4624999999999999</v>
          </cell>
          <cell r="J30" t="str">
            <v>M3</v>
          </cell>
          <cell r="K30">
            <v>2649475.14</v>
          </cell>
          <cell r="L30">
            <v>3874857.39</v>
          </cell>
        </row>
        <row r="31">
          <cell r="B31">
            <v>5</v>
          </cell>
          <cell r="D31" t="str">
            <v>Cor Beton Plat Depan Gerbang  t=12 CM</v>
          </cell>
          <cell r="H31" t="str">
            <v>G.41+3/4 I.2(a)+1/2 F.8</v>
          </cell>
          <cell r="I31">
            <v>0.72</v>
          </cell>
          <cell r="J31" t="str">
            <v>M3</v>
          </cell>
          <cell r="K31">
            <v>2649475.14</v>
          </cell>
          <cell r="L31">
            <v>1907622.1</v>
          </cell>
        </row>
        <row r="32">
          <cell r="B32">
            <v>5</v>
          </cell>
          <cell r="D32" t="str">
            <v>Pas. Dinding Bata adk 1:4</v>
          </cell>
          <cell r="H32" t="str">
            <v>G.33h+G.32a</v>
          </cell>
          <cell r="I32">
            <v>5.6820000000000004</v>
          </cell>
          <cell r="J32" t="str">
            <v>M3</v>
          </cell>
          <cell r="K32">
            <v>383258.81</v>
          </cell>
          <cell r="L32">
            <v>2177676.56</v>
          </cell>
        </row>
        <row r="33">
          <cell r="B33">
            <v>6</v>
          </cell>
          <cell r="D33" t="str">
            <v>Plesteran Dinding adk 1: 4</v>
          </cell>
          <cell r="H33" t="str">
            <v>G.50q+G.48</v>
          </cell>
          <cell r="I33">
            <v>98.347999999999999</v>
          </cell>
          <cell r="J33" t="str">
            <v>M2</v>
          </cell>
          <cell r="K33">
            <v>19133.61</v>
          </cell>
          <cell r="L33">
            <v>1881752.28</v>
          </cell>
        </row>
        <row r="34">
          <cell r="B34">
            <v>7</v>
          </cell>
          <cell r="D34" t="str">
            <v>Pasang Profil Beton / Semen</v>
          </cell>
          <cell r="H34" t="str">
            <v>Supl.38</v>
          </cell>
          <cell r="I34">
            <v>71.28</v>
          </cell>
          <cell r="J34" t="str">
            <v>M'</v>
          </cell>
          <cell r="K34">
            <v>75102.25</v>
          </cell>
          <cell r="L34">
            <v>5353288.38</v>
          </cell>
        </row>
        <row r="35">
          <cell r="D35" t="str">
            <v>SUB TOTAL  III</v>
          </cell>
          <cell r="L35">
            <v>23497675.050000001</v>
          </cell>
        </row>
        <row r="36">
          <cell r="B36" t="str">
            <v>IV</v>
          </cell>
          <cell r="D36" t="str">
            <v>PEKERJAAN PAGAR/ PINTU  BESI</v>
          </cell>
        </row>
        <row r="37">
          <cell r="B37">
            <v>1</v>
          </cell>
          <cell r="D37" t="str">
            <v xml:space="preserve">Pagar Besi </v>
          </cell>
          <cell r="H37" t="str">
            <v>Supl.BMPK.17A</v>
          </cell>
          <cell r="I37">
            <v>11</v>
          </cell>
          <cell r="J37" t="str">
            <v>M2</v>
          </cell>
          <cell r="K37">
            <v>249511.5</v>
          </cell>
          <cell r="L37">
            <v>2744626.5</v>
          </cell>
        </row>
        <row r="38">
          <cell r="B38">
            <v>2</v>
          </cell>
          <cell r="D38" t="str">
            <v>Pintu Besi Dorong</v>
          </cell>
          <cell r="H38" t="str">
            <v>Supl.BMPK.17</v>
          </cell>
          <cell r="I38">
            <v>6</v>
          </cell>
          <cell r="J38" t="str">
            <v>M2</v>
          </cell>
          <cell r="K38">
            <v>340533.33</v>
          </cell>
          <cell r="L38">
            <v>2043199.98</v>
          </cell>
        </row>
        <row r="39">
          <cell r="B39">
            <v>3</v>
          </cell>
          <cell r="D39" t="str">
            <v xml:space="preserve">Pintu Besi Kipas </v>
          </cell>
          <cell r="H39" t="str">
            <v>Supl.BMPK.17</v>
          </cell>
          <cell r="I39">
            <v>3</v>
          </cell>
          <cell r="J39" t="str">
            <v>M2</v>
          </cell>
          <cell r="K39">
            <v>340533.33</v>
          </cell>
          <cell r="L39">
            <v>1021599.99</v>
          </cell>
        </row>
        <row r="40">
          <cell r="B40">
            <v>4</v>
          </cell>
          <cell r="D40" t="str">
            <v>Pasang Roda Pintu Dorong</v>
          </cell>
          <cell r="H40" t="str">
            <v>Ls</v>
          </cell>
          <cell r="I40">
            <v>2</v>
          </cell>
          <cell r="J40" t="str">
            <v>Bh</v>
          </cell>
          <cell r="L40">
            <v>0</v>
          </cell>
        </row>
        <row r="41">
          <cell r="B41">
            <v>5</v>
          </cell>
          <cell r="D41" t="str">
            <v>Pasang Rell Pintu Dorong Lengkap</v>
          </cell>
          <cell r="H41" t="str">
            <v>Supl.BMPK.17C</v>
          </cell>
          <cell r="I41">
            <v>9</v>
          </cell>
          <cell r="J41" t="str">
            <v>M'</v>
          </cell>
          <cell r="K41">
            <v>77302.52</v>
          </cell>
          <cell r="L41">
            <v>695722.68</v>
          </cell>
        </row>
        <row r="42">
          <cell r="B42">
            <v>6</v>
          </cell>
          <cell r="D42" t="str">
            <v>Pasang Engsel Pintu Besi</v>
          </cell>
          <cell r="H42" t="str">
            <v>Supl.BMPK.2A</v>
          </cell>
          <cell r="I42">
            <v>4</v>
          </cell>
          <cell r="J42" t="str">
            <v>Bh</v>
          </cell>
          <cell r="K42">
            <v>0</v>
          </cell>
          <cell r="L42">
            <v>0</v>
          </cell>
        </row>
        <row r="43">
          <cell r="B43">
            <v>7</v>
          </cell>
          <cell r="D43" t="str">
            <v>Pasang Grendel Pintu Besi</v>
          </cell>
          <cell r="H43" t="str">
            <v>Ls</v>
          </cell>
          <cell r="I43">
            <v>2</v>
          </cell>
          <cell r="J43" t="str">
            <v>Set</v>
          </cell>
          <cell r="L43">
            <v>0</v>
          </cell>
        </row>
        <row r="44">
          <cell r="D44" t="str">
            <v>SUB TOTAL  IV</v>
          </cell>
          <cell r="L44">
            <v>6505149.1500000004</v>
          </cell>
        </row>
        <row r="45">
          <cell r="B45" t="str">
            <v>V</v>
          </cell>
          <cell r="D45" t="str">
            <v>PEKERJAAN LANTAI / PAVING / PENGECATAN</v>
          </cell>
        </row>
        <row r="46">
          <cell r="B46">
            <v>1</v>
          </cell>
          <cell r="D46" t="str">
            <v>Pas. Keramik Lantai 20/20 (Gedung Kantor)</v>
          </cell>
          <cell r="H46" t="str">
            <v>Supl.III(b)</v>
          </cell>
          <cell r="I46">
            <v>80</v>
          </cell>
          <cell r="J46" t="str">
            <v>M2</v>
          </cell>
          <cell r="K46">
            <v>85941.59</v>
          </cell>
          <cell r="L46">
            <v>6875327.2000000002</v>
          </cell>
        </row>
        <row r="47">
          <cell r="B47">
            <v>2</v>
          </cell>
          <cell r="D47" t="str">
            <v>Pas. Paving Type Doseksik</v>
          </cell>
          <cell r="H47" t="str">
            <v>G.60.1(a)</v>
          </cell>
          <cell r="I47">
            <v>63.5</v>
          </cell>
          <cell r="J47" t="str">
            <v>M2</v>
          </cell>
          <cell r="K47">
            <v>78015.100000000006</v>
          </cell>
          <cell r="L47">
            <v>4953958.8499999996</v>
          </cell>
        </row>
        <row r="48">
          <cell r="B48">
            <v>3</v>
          </cell>
          <cell r="D48" t="str">
            <v>Pengecatan Dinding</v>
          </cell>
          <cell r="H48" t="str">
            <v>G.53.1</v>
          </cell>
          <cell r="I48">
            <v>110.8655</v>
          </cell>
          <cell r="J48" t="str">
            <v>M2</v>
          </cell>
          <cell r="K48">
            <v>7561</v>
          </cell>
          <cell r="L48">
            <v>838254.05</v>
          </cell>
        </row>
        <row r="49">
          <cell r="D49" t="str">
            <v>SUB TOTAL  V</v>
          </cell>
          <cell r="L49">
            <v>12667540.100000001</v>
          </cell>
        </row>
        <row r="50">
          <cell r="B50" t="str">
            <v>VI</v>
          </cell>
          <cell r="D50" t="str">
            <v>PEKERJAAN PEMBUANGAN SISA PEKERJAAN</v>
          </cell>
        </row>
        <row r="51">
          <cell r="B51">
            <v>1</v>
          </cell>
          <cell r="D51" t="str">
            <v>Pembuangan Sisa Pekerjaan</v>
          </cell>
          <cell r="H51" t="str">
            <v>Ls</v>
          </cell>
          <cell r="I51">
            <v>1</v>
          </cell>
          <cell r="J51" t="str">
            <v>Ls</v>
          </cell>
          <cell r="L51">
            <v>0</v>
          </cell>
        </row>
        <row r="52">
          <cell r="D52" t="str">
            <v>SUB TOTAL  VI</v>
          </cell>
          <cell r="L52">
            <v>0</v>
          </cell>
        </row>
        <row r="53">
          <cell r="D53" t="str">
            <v>JUMLAH</v>
          </cell>
          <cell r="L53">
            <v>45008956.519999996</v>
          </cell>
        </row>
        <row r="54">
          <cell r="D54" t="str">
            <v>PPN 10% x A</v>
          </cell>
          <cell r="L54">
            <v>4500895.6519999998</v>
          </cell>
        </row>
        <row r="55">
          <cell r="D55" t="str">
            <v>JUMLAH  (A+B)</v>
          </cell>
          <cell r="L55">
            <v>49509852.171999998</v>
          </cell>
        </row>
        <row r="56">
          <cell r="D56" t="str">
            <v>JUMLAH DIBULATKAN</v>
          </cell>
          <cell r="L56">
            <v>49509000</v>
          </cell>
        </row>
        <row r="57">
          <cell r="N57" t="str">
            <v>REKAPITULASI RENCANA ANGGARAN BIAYA</v>
          </cell>
        </row>
        <row r="58">
          <cell r="N58" t="str">
            <v>OWNER'S ESTIMATE</v>
          </cell>
        </row>
        <row r="60">
          <cell r="N60" t="str">
            <v>Kegiatan</v>
          </cell>
          <cell r="O60" t="str">
            <v>:</v>
          </cell>
          <cell r="P60" t="str">
            <v>Pembangunan / Pemagaran Gedung Kantor, Gedung Sekolah</v>
          </cell>
        </row>
        <row r="61">
          <cell r="N61" t="str">
            <v>Pekerjaan</v>
          </cell>
          <cell r="O61" t="str">
            <v>:</v>
          </cell>
          <cell r="P61" t="str">
            <v>Pemagaran Kantor Kelurahan Batu Putu</v>
          </cell>
        </row>
        <row r="62">
          <cell r="N62" t="str">
            <v>Lokasi</v>
          </cell>
          <cell r="O62" t="str">
            <v>:</v>
          </cell>
          <cell r="P62" t="str">
            <v>Kota Bandar Lampung</v>
          </cell>
        </row>
        <row r="63">
          <cell r="N63" t="str">
            <v>Tahun Anggaran</v>
          </cell>
          <cell r="O63" t="str">
            <v>:</v>
          </cell>
          <cell r="P63" t="str">
            <v>2006</v>
          </cell>
        </row>
        <row r="65">
          <cell r="N65" t="str">
            <v>NO.</v>
          </cell>
          <cell r="O65" t="str">
            <v>URAIAN  PEKERJAAN</v>
          </cell>
          <cell r="U65" t="str">
            <v>TOTAL</v>
          </cell>
        </row>
        <row r="66">
          <cell r="U66" t="str">
            <v>HARGA</v>
          </cell>
        </row>
        <row r="67">
          <cell r="U67" t="str">
            <v>(Rp)</v>
          </cell>
        </row>
        <row r="68">
          <cell r="N68" t="str">
            <v>I</v>
          </cell>
          <cell r="P68" t="str">
            <v>PEKERJAAN PERSIAPAN</v>
          </cell>
          <cell r="U68">
            <v>2248977.0599999996</v>
          </cell>
        </row>
        <row r="69">
          <cell r="N69" t="str">
            <v>II</v>
          </cell>
          <cell r="P69" t="str">
            <v>PEKERJAAN GALIAN DAN TANAH</v>
          </cell>
          <cell r="U69">
            <v>89615.16</v>
          </cell>
        </row>
        <row r="70">
          <cell r="N70" t="str">
            <v>III</v>
          </cell>
          <cell r="P70" t="str">
            <v>PEKERJAAN PASANGAN DAN BETON</v>
          </cell>
          <cell r="U70">
            <v>23497675.050000001</v>
          </cell>
        </row>
        <row r="71">
          <cell r="N71" t="str">
            <v>IV</v>
          </cell>
          <cell r="P71" t="str">
            <v>PEKERJAAN PAGAR/ PINTU  BESI</v>
          </cell>
          <cell r="U71">
            <v>6505149.1500000004</v>
          </cell>
        </row>
        <row r="72">
          <cell r="N72" t="str">
            <v>V</v>
          </cell>
          <cell r="P72" t="str">
            <v>PEKERJAAN LANTAI / PAVING / PENGECATAN</v>
          </cell>
          <cell r="U72">
            <v>12667540.100000001</v>
          </cell>
        </row>
        <row r="73">
          <cell r="N73" t="str">
            <v>VI</v>
          </cell>
          <cell r="P73" t="str">
            <v>PEKERJAAN PEMBUANGAN SISA PEKERJAAN</v>
          </cell>
          <cell r="U73">
            <v>0</v>
          </cell>
        </row>
        <row r="74">
          <cell r="P74" t="str">
            <v>JUMLAH ( I  s/d.  VI)</v>
          </cell>
          <cell r="U74">
            <v>45008956.520000003</v>
          </cell>
        </row>
        <row r="75">
          <cell r="P75" t="str">
            <v>PPN 10%</v>
          </cell>
          <cell r="U75">
            <v>4500895.6520000007</v>
          </cell>
        </row>
        <row r="76">
          <cell r="P76" t="str">
            <v>TOTAL</v>
          </cell>
          <cell r="U76">
            <v>49509852.172000006</v>
          </cell>
        </row>
        <row r="77">
          <cell r="P77" t="str">
            <v>DIBULATKAN</v>
          </cell>
          <cell r="U77">
            <v>49509000</v>
          </cell>
        </row>
        <row r="79">
          <cell r="N79" t="str">
            <v>Terbilang</v>
          </cell>
          <cell r="O79" t="str">
            <v>:</v>
          </cell>
          <cell r="P79" t="str">
            <v>Empat Puluh Sembilan Juta Lima Ratus Sembilan Ribu Rupiah</v>
          </cell>
        </row>
        <row r="82">
          <cell r="R82" t="str">
            <v>Bandar Lampung, .................2006</v>
          </cell>
        </row>
        <row r="83">
          <cell r="N83" t="str">
            <v>Disetujui</v>
          </cell>
        </row>
        <row r="84">
          <cell r="N84" t="str">
            <v>Pejabat Pembuat Komitmen/Pimpinan Kegiatan</v>
          </cell>
          <cell r="R84" t="str">
            <v>PANITIA PELELANGAN</v>
          </cell>
        </row>
        <row r="90">
          <cell r="N90" t="str">
            <v>A  Z  W  A  R,ST</v>
          </cell>
          <cell r="R90" t="str">
            <v>FAISOL MUCHTAR,ST</v>
          </cell>
        </row>
        <row r="91">
          <cell r="N91" t="str">
            <v>NIP.460020553</v>
          </cell>
          <cell r="R91" t="str">
            <v>NIP. 460021411</v>
          </cell>
        </row>
      </sheetData>
      <sheetData sheetId="8"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SD Negeri 1 Pecoh Raya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Pembongkaran Pagar Lama / Pas. Bata</v>
          </cell>
          <cell r="H13" t="str">
            <v>L.3</v>
          </cell>
          <cell r="I13">
            <v>2.5</v>
          </cell>
          <cell r="J13" t="str">
            <v>m3</v>
          </cell>
          <cell r="K13">
            <v>116400</v>
          </cell>
          <cell r="L13">
            <v>291000</v>
          </cell>
        </row>
        <row r="14">
          <cell r="B14">
            <v>2</v>
          </cell>
          <cell r="D14" t="str">
            <v>Pembersihan Lokasi</v>
          </cell>
          <cell r="H14" t="str">
            <v>SNI-T-01-1991.1.5</v>
          </cell>
          <cell r="I14">
            <v>20.399999999999999</v>
          </cell>
          <cell r="J14" t="str">
            <v>M2</v>
          </cell>
          <cell r="K14">
            <v>3560</v>
          </cell>
          <cell r="L14">
            <v>72624</v>
          </cell>
        </row>
        <row r="15">
          <cell r="B15">
            <v>3</v>
          </cell>
          <cell r="D15" t="str">
            <v xml:space="preserve">Pasangan Bouwplank </v>
          </cell>
          <cell r="H15" t="str">
            <v>SNI-T-01-1991.1.6</v>
          </cell>
          <cell r="I15">
            <v>17</v>
          </cell>
          <cell r="J15" t="str">
            <v>M1</v>
          </cell>
          <cell r="K15">
            <v>26077.06</v>
          </cell>
          <cell r="L15">
            <v>443310.02</v>
          </cell>
        </row>
        <row r="16">
          <cell r="B16">
            <v>4</v>
          </cell>
          <cell r="D16" t="str">
            <v>Direksi Keet (Sewa)</v>
          </cell>
          <cell r="H16" t="str">
            <v>ls</v>
          </cell>
          <cell r="I16">
            <v>1</v>
          </cell>
          <cell r="J16" t="str">
            <v>Unit</v>
          </cell>
          <cell r="K16">
            <v>800000</v>
          </cell>
          <cell r="L16">
            <v>800000</v>
          </cell>
        </row>
        <row r="17">
          <cell r="B17">
            <v>5</v>
          </cell>
          <cell r="D17" t="str">
            <v>P3K</v>
          </cell>
          <cell r="H17" t="str">
            <v>ls</v>
          </cell>
          <cell r="I17">
            <v>1</v>
          </cell>
          <cell r="J17" t="str">
            <v>Unit</v>
          </cell>
          <cell r="K17">
            <v>100000</v>
          </cell>
          <cell r="L17">
            <v>100000</v>
          </cell>
        </row>
        <row r="18">
          <cell r="B18">
            <v>6</v>
          </cell>
          <cell r="D18" t="str">
            <v>Dokumentasi 0%, 25%, 50% dan 100%</v>
          </cell>
          <cell r="H18" t="str">
            <v>ls</v>
          </cell>
          <cell r="I18">
            <v>1</v>
          </cell>
          <cell r="J18" t="str">
            <v>Unit</v>
          </cell>
          <cell r="K18">
            <v>250000</v>
          </cell>
          <cell r="L18">
            <v>250000</v>
          </cell>
        </row>
        <row r="19">
          <cell r="B19">
            <v>7</v>
          </cell>
          <cell r="D19" t="str">
            <v>Papan Nama Proyek</v>
          </cell>
          <cell r="H19" t="str">
            <v>ls</v>
          </cell>
          <cell r="I19">
            <v>1</v>
          </cell>
          <cell r="J19" t="str">
            <v>Unit</v>
          </cell>
          <cell r="K19">
            <v>250000</v>
          </cell>
          <cell r="L19">
            <v>250000</v>
          </cell>
        </row>
        <row r="20">
          <cell r="D20" t="str">
            <v>SUB TOTAL  I</v>
          </cell>
          <cell r="L20">
            <v>1915934.02</v>
          </cell>
        </row>
        <row r="21">
          <cell r="B21" t="str">
            <v>II</v>
          </cell>
          <cell r="D21" t="str">
            <v>PEKERJAAN GALIAN DAN TANAH</v>
          </cell>
        </row>
        <row r="22">
          <cell r="B22">
            <v>1</v>
          </cell>
          <cell r="D22" t="str">
            <v xml:space="preserve">Pek. Galian tanah lubang pondasi </v>
          </cell>
          <cell r="H22" t="str">
            <v>A.1</v>
          </cell>
          <cell r="I22">
            <v>2.9579999999999997</v>
          </cell>
          <cell r="J22" t="str">
            <v>M3</v>
          </cell>
          <cell r="K22">
            <v>19775</v>
          </cell>
          <cell r="L22">
            <v>58494.45</v>
          </cell>
        </row>
        <row r="23">
          <cell r="B23">
            <v>2</v>
          </cell>
          <cell r="D23" t="str">
            <v>Pek. Urugan tanah sisi pondasi</v>
          </cell>
          <cell r="H23" t="str">
            <v>A.16</v>
          </cell>
          <cell r="I23">
            <v>0.73949999999999994</v>
          </cell>
          <cell r="J23" t="str">
            <v>M3</v>
          </cell>
          <cell r="K23">
            <v>6660</v>
          </cell>
          <cell r="L23">
            <v>4925.07</v>
          </cell>
        </row>
        <row r="24">
          <cell r="B24">
            <v>3</v>
          </cell>
          <cell r="D24" t="str">
            <v>Pek. Urugan pasir di bawah pondasi t= 5 Cm</v>
          </cell>
          <cell r="H24" t="str">
            <v>A.18</v>
          </cell>
          <cell r="I24">
            <v>8.5000000000000006E-2</v>
          </cell>
          <cell r="J24" t="str">
            <v>M3</v>
          </cell>
          <cell r="K24">
            <v>146691.20000000001</v>
          </cell>
          <cell r="L24">
            <v>12468.75</v>
          </cell>
        </row>
        <row r="25">
          <cell r="D25" t="str">
            <v>SUB TOTAL  II</v>
          </cell>
          <cell r="L25">
            <v>75888.26999999999</v>
          </cell>
        </row>
        <row r="26">
          <cell r="B26" t="str">
            <v>III</v>
          </cell>
          <cell r="D26" t="str">
            <v>PEKERJAAN PASANGAN DAN BETON</v>
          </cell>
        </row>
        <row r="27">
          <cell r="B27">
            <v>1</v>
          </cell>
          <cell r="D27" t="str">
            <v xml:space="preserve">Pas. Pondasi Batu Belah hitam adk. 1 : 4 </v>
          </cell>
          <cell r="H27" t="str">
            <v>G.32h+G.26(a)</v>
          </cell>
          <cell r="I27">
            <v>3.9439999999999995</v>
          </cell>
          <cell r="J27" t="str">
            <v>M3</v>
          </cell>
          <cell r="K27">
            <v>527127.02</v>
          </cell>
          <cell r="L27">
            <v>2078988.97</v>
          </cell>
        </row>
        <row r="28">
          <cell r="B28">
            <v>2</v>
          </cell>
          <cell r="D28" t="str">
            <v>Pas. Sloof 15/25</v>
          </cell>
          <cell r="H28" t="str">
            <v>G.41+3/4 I.2(a)+1/2 F.8</v>
          </cell>
          <cell r="I28">
            <v>1.02</v>
          </cell>
          <cell r="J28" t="str">
            <v>M3</v>
          </cell>
          <cell r="K28">
            <v>2649475.14</v>
          </cell>
          <cell r="L28">
            <v>2702464.64</v>
          </cell>
        </row>
        <row r="29">
          <cell r="B29">
            <v>3</v>
          </cell>
          <cell r="D29" t="str">
            <v>Pas. Kolom 25/25</v>
          </cell>
          <cell r="H29" t="str">
            <v>G.41+3/4 I.2(a)+1/2 F.8</v>
          </cell>
          <cell r="I29">
            <v>1.3125</v>
          </cell>
          <cell r="J29" t="str">
            <v>M3</v>
          </cell>
          <cell r="K29">
            <v>2649475.14</v>
          </cell>
          <cell r="L29">
            <v>3477436.12</v>
          </cell>
        </row>
        <row r="30">
          <cell r="B30">
            <v>4</v>
          </cell>
          <cell r="D30" t="str">
            <v>Pas. Dinding Bata adk 1:4</v>
          </cell>
          <cell r="H30" t="str">
            <v>G.33h+G.32a</v>
          </cell>
          <cell r="I30">
            <v>0.1125</v>
          </cell>
          <cell r="J30" t="str">
            <v>M3</v>
          </cell>
          <cell r="K30">
            <v>383258.81</v>
          </cell>
          <cell r="L30">
            <v>43116.62</v>
          </cell>
        </row>
        <row r="31">
          <cell r="B31">
            <v>5</v>
          </cell>
          <cell r="D31" t="str">
            <v>Plesteran Dinding adk 1: 4</v>
          </cell>
          <cell r="H31" t="str">
            <v>G.50q+G.48</v>
          </cell>
          <cell r="I31">
            <v>2.25</v>
          </cell>
          <cell r="J31" t="str">
            <v>M2</v>
          </cell>
          <cell r="K31">
            <v>19133.61</v>
          </cell>
          <cell r="L31">
            <v>43050.62</v>
          </cell>
        </row>
        <row r="32">
          <cell r="D32" t="str">
            <v>SUB TOTAL  III</v>
          </cell>
          <cell r="L32">
            <v>8345056.9700000007</v>
          </cell>
        </row>
        <row r="33">
          <cell r="B33" t="str">
            <v>IV</v>
          </cell>
          <cell r="D33" t="str">
            <v>PEKERJAAN PAGAR/ PINTU  BESI</v>
          </cell>
        </row>
        <row r="34">
          <cell r="B34">
            <v>1</v>
          </cell>
          <cell r="D34" t="str">
            <v xml:space="preserve">Pagar Besi </v>
          </cell>
          <cell r="H34" t="str">
            <v>Supl.BMPK.17A</v>
          </cell>
          <cell r="I34">
            <v>37.799999999999997</v>
          </cell>
          <cell r="J34" t="str">
            <v>M2</v>
          </cell>
          <cell r="K34">
            <v>249511.5</v>
          </cell>
          <cell r="L34">
            <v>9431534.6999999993</v>
          </cell>
        </row>
        <row r="35">
          <cell r="B35">
            <v>2</v>
          </cell>
          <cell r="D35" t="str">
            <v>Pintu Besi Dorong</v>
          </cell>
          <cell r="H35" t="str">
            <v>Supl.BMPK.17</v>
          </cell>
          <cell r="I35">
            <v>7.2</v>
          </cell>
          <cell r="J35" t="str">
            <v>M2</v>
          </cell>
          <cell r="K35">
            <v>340533.33</v>
          </cell>
          <cell r="L35">
            <v>2451839.98</v>
          </cell>
        </row>
        <row r="36">
          <cell r="B36">
            <v>3</v>
          </cell>
          <cell r="D36" t="str">
            <v>Pintu Besi Kipas</v>
          </cell>
          <cell r="H36" t="str">
            <v>Supl.BMPK.17</v>
          </cell>
          <cell r="I36">
            <v>6.3</v>
          </cell>
          <cell r="J36" t="str">
            <v>M2</v>
          </cell>
          <cell r="K36">
            <v>340533.33</v>
          </cell>
          <cell r="L36">
            <v>2145359.98</v>
          </cell>
        </row>
        <row r="37">
          <cell r="B37">
            <v>4</v>
          </cell>
          <cell r="D37" t="str">
            <v>Pasang Roda Pintu Dorong</v>
          </cell>
          <cell r="H37" t="str">
            <v>Ls</v>
          </cell>
          <cell r="I37">
            <v>2</v>
          </cell>
          <cell r="J37" t="str">
            <v>Bh</v>
          </cell>
          <cell r="K37">
            <v>30000</v>
          </cell>
          <cell r="L37">
            <v>60000</v>
          </cell>
        </row>
        <row r="38">
          <cell r="B38">
            <v>5</v>
          </cell>
          <cell r="D38" t="str">
            <v>Pasang Rell Pintu Dorong Lengkap</v>
          </cell>
          <cell r="H38" t="str">
            <v>Supl.BMPK.17C</v>
          </cell>
          <cell r="I38">
            <v>11</v>
          </cell>
          <cell r="J38" t="str">
            <v>M'</v>
          </cell>
          <cell r="K38">
            <v>77302.52</v>
          </cell>
          <cell r="L38">
            <v>850327.72</v>
          </cell>
        </row>
        <row r="39">
          <cell r="B39">
            <v>6</v>
          </cell>
          <cell r="D39" t="str">
            <v>Pasang Engsel Pintu Besi</v>
          </cell>
          <cell r="H39" t="str">
            <v>Supl.BMPK.2A</v>
          </cell>
          <cell r="I39">
            <v>6</v>
          </cell>
          <cell r="J39" t="str">
            <v>Bh</v>
          </cell>
          <cell r="K39">
            <v>0</v>
          </cell>
          <cell r="L39">
            <v>0</v>
          </cell>
        </row>
        <row r="40">
          <cell r="B40">
            <v>7</v>
          </cell>
          <cell r="D40" t="str">
            <v>Pasang Grendel Pintu Besi</v>
          </cell>
          <cell r="H40" t="str">
            <v>Ls</v>
          </cell>
          <cell r="I40">
            <v>2</v>
          </cell>
          <cell r="J40" t="str">
            <v>Set</v>
          </cell>
          <cell r="K40">
            <v>30000</v>
          </cell>
          <cell r="L40">
            <v>60000</v>
          </cell>
        </row>
        <row r="41">
          <cell r="D41" t="str">
            <v>SUB TOTAL  IV</v>
          </cell>
          <cell r="L41">
            <v>14999062.380000001</v>
          </cell>
        </row>
        <row r="42">
          <cell r="B42" t="str">
            <v>V</v>
          </cell>
          <cell r="D42" t="str">
            <v>PEKERJAAN LANTAI / PAVING / PENGECATAN</v>
          </cell>
        </row>
        <row r="43">
          <cell r="B43">
            <v>1</v>
          </cell>
          <cell r="D43" t="str">
            <v>Pengecatan Dinding</v>
          </cell>
          <cell r="H43" t="str">
            <v>G.53.1</v>
          </cell>
          <cell r="I43">
            <v>2.25</v>
          </cell>
          <cell r="J43" t="str">
            <v>M2</v>
          </cell>
          <cell r="K43">
            <v>7561</v>
          </cell>
          <cell r="L43">
            <v>17012.25</v>
          </cell>
        </row>
        <row r="44">
          <cell r="D44" t="str">
            <v>SUB TOTAL  V</v>
          </cell>
          <cell r="L44">
            <v>17012.25</v>
          </cell>
        </row>
        <row r="45">
          <cell r="B45" t="str">
            <v>VI</v>
          </cell>
          <cell r="D45" t="str">
            <v>PEKERJAAN PEMBUANGAN SISA PEKERJAAN</v>
          </cell>
        </row>
        <row r="46">
          <cell r="B46">
            <v>1</v>
          </cell>
          <cell r="D46" t="str">
            <v>Pembuangan Sisa Pekerjaan</v>
          </cell>
          <cell r="H46" t="str">
            <v>Ls</v>
          </cell>
          <cell r="I46">
            <v>1</v>
          </cell>
          <cell r="J46" t="str">
            <v>Ls</v>
          </cell>
          <cell r="K46">
            <v>211000</v>
          </cell>
          <cell r="L46">
            <v>211000</v>
          </cell>
        </row>
        <row r="47">
          <cell r="D47" t="str">
            <v>SUB TOTAL  VI</v>
          </cell>
          <cell r="L47">
            <v>211000</v>
          </cell>
        </row>
        <row r="48">
          <cell r="B48" t="str">
            <v>A</v>
          </cell>
          <cell r="D48" t="str">
            <v>JUMLAH</v>
          </cell>
          <cell r="L48">
            <v>25709453.889999997</v>
          </cell>
        </row>
        <row r="49">
          <cell r="B49" t="str">
            <v>B</v>
          </cell>
          <cell r="D49" t="str">
            <v>PPN 10% x A</v>
          </cell>
          <cell r="L49">
            <v>2570945.389</v>
          </cell>
        </row>
        <row r="50">
          <cell r="B50" t="str">
            <v>C</v>
          </cell>
          <cell r="D50" t="str">
            <v>JUMLAH  (A+B)</v>
          </cell>
          <cell r="L50">
            <v>28280399.278999995</v>
          </cell>
        </row>
        <row r="51">
          <cell r="B51" t="str">
            <v>D</v>
          </cell>
          <cell r="D51" t="str">
            <v>JUMLAH DIBULATKAN</v>
          </cell>
          <cell r="L51">
            <v>28280000</v>
          </cell>
        </row>
        <row r="52">
          <cell r="N52" t="str">
            <v>REKAPITULASI RENCANA ANGGARAN BIAYA</v>
          </cell>
        </row>
        <row r="53">
          <cell r="N53" t="str">
            <v>OWNER'S ESTIMATE</v>
          </cell>
        </row>
        <row r="55">
          <cell r="N55" t="str">
            <v>Kegiatan</v>
          </cell>
          <cell r="O55" t="str">
            <v>:</v>
          </cell>
          <cell r="P55" t="str">
            <v>Pembangunan / Pemagaran Gedung Kantor, Gedung Sekolah</v>
          </cell>
        </row>
        <row r="56">
          <cell r="N56" t="str">
            <v>Pekerjaan</v>
          </cell>
          <cell r="O56" t="str">
            <v>:</v>
          </cell>
          <cell r="P56" t="str">
            <v>Pemagaran SD Negeri 1 Pecoh Raya</v>
          </cell>
        </row>
        <row r="57">
          <cell r="N57" t="str">
            <v>Lokasi</v>
          </cell>
          <cell r="O57" t="str">
            <v>:</v>
          </cell>
          <cell r="P57" t="str">
            <v>Kota Bandar Lampung</v>
          </cell>
        </row>
        <row r="58">
          <cell r="N58" t="str">
            <v>Tahun Anggaran</v>
          </cell>
          <cell r="O58" t="str">
            <v>:</v>
          </cell>
          <cell r="P58" t="str">
            <v>2006</v>
          </cell>
        </row>
        <row r="60">
          <cell r="N60" t="str">
            <v>NO.</v>
          </cell>
          <cell r="O60" t="str">
            <v>URAIAN  PEKERJAAN</v>
          </cell>
          <cell r="U60" t="str">
            <v>TOTAL</v>
          </cell>
        </row>
        <row r="61">
          <cell r="U61" t="str">
            <v>HARGA</v>
          </cell>
        </row>
        <row r="62">
          <cell r="U62" t="str">
            <v>(Rp)</v>
          </cell>
        </row>
        <row r="63">
          <cell r="N63" t="str">
            <v>I</v>
          </cell>
          <cell r="P63" t="str">
            <v>PEKERJAAN PERSIAPAN</v>
          </cell>
          <cell r="U63">
            <v>1915934.02</v>
          </cell>
        </row>
        <row r="64">
          <cell r="N64" t="str">
            <v>II</v>
          </cell>
          <cell r="P64" t="str">
            <v>PEKERJAAN GALIAN DAN TANAH</v>
          </cell>
          <cell r="U64">
            <v>75888.26999999999</v>
          </cell>
        </row>
        <row r="65">
          <cell r="N65" t="str">
            <v>III</v>
          </cell>
          <cell r="P65" t="str">
            <v>PEKERJAAN PASANGAN DAN BETON</v>
          </cell>
          <cell r="U65">
            <v>8345056.9700000007</v>
          </cell>
        </row>
        <row r="66">
          <cell r="N66" t="str">
            <v>IV</v>
          </cell>
          <cell r="P66" t="str">
            <v>PEKERJAAN PAGAR/ PINTU  BESI</v>
          </cell>
          <cell r="U66">
            <v>14999062.380000001</v>
          </cell>
        </row>
        <row r="67">
          <cell r="N67" t="str">
            <v>V</v>
          </cell>
          <cell r="P67" t="str">
            <v>PEKERJAAN LANTAI / PAVING / PENGECATAN</v>
          </cell>
          <cell r="U67">
            <v>17012.25</v>
          </cell>
        </row>
        <row r="68">
          <cell r="N68" t="str">
            <v>VI</v>
          </cell>
          <cell r="P68" t="str">
            <v>PEKERJAAN PEMBUANGAN SISA PEKERJAAN</v>
          </cell>
          <cell r="U68">
            <v>211000</v>
          </cell>
        </row>
        <row r="69">
          <cell r="P69" t="str">
            <v>JUMLAH ( I  s/d.  VI)</v>
          </cell>
          <cell r="U69">
            <v>25563953.890000001</v>
          </cell>
        </row>
        <row r="70">
          <cell r="P70" t="str">
            <v>PPN 10%</v>
          </cell>
          <cell r="U70">
            <v>2556395.3890000004</v>
          </cell>
        </row>
        <row r="71">
          <cell r="P71" t="str">
            <v>TOTAL</v>
          </cell>
          <cell r="U71">
            <v>28120349.278999999</v>
          </cell>
        </row>
        <row r="72">
          <cell r="P72" t="str">
            <v>DIBULATKAN</v>
          </cell>
          <cell r="U72">
            <v>28120000</v>
          </cell>
        </row>
        <row r="74">
          <cell r="N74" t="str">
            <v>Terbilang</v>
          </cell>
          <cell r="O74" t="str">
            <v>:</v>
          </cell>
          <cell r="P74" t="str">
            <v>Dua Puluh Delapan Juta Seratus Dua Puluh Ribu Rupiah</v>
          </cell>
        </row>
        <row r="77">
          <cell r="R77" t="str">
            <v>Bandar Lampung, .................2006</v>
          </cell>
        </row>
        <row r="78">
          <cell r="N78" t="str">
            <v>Disetujui</v>
          </cell>
        </row>
        <row r="79">
          <cell r="N79" t="str">
            <v>Pejabat Pembuat Komitmen/Pimpinan Kegiatan</v>
          </cell>
          <cell r="R79" t="str">
            <v>PANITIA PELELANGAN</v>
          </cell>
        </row>
        <row r="85">
          <cell r="N85" t="str">
            <v>A  Z  W  A  R,ST</v>
          </cell>
          <cell r="R85" t="str">
            <v>FAISOL MUCHTAR,ST</v>
          </cell>
        </row>
        <row r="86">
          <cell r="N86" t="str">
            <v>NIP.460020553</v>
          </cell>
          <cell r="R86" t="str">
            <v>NIP. 460021411</v>
          </cell>
        </row>
      </sheetData>
      <sheetData sheetId="9"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SD Negeri 2 Kemiling Permai</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141.84</v>
          </cell>
          <cell r="J13" t="str">
            <v>M2</v>
          </cell>
          <cell r="K13">
            <v>3560</v>
          </cell>
          <cell r="L13">
            <v>504950.4</v>
          </cell>
        </row>
        <row r="14">
          <cell r="B14">
            <v>2</v>
          </cell>
          <cell r="D14" t="str">
            <v xml:space="preserve">Pasangan Bouwplank </v>
          </cell>
          <cell r="H14" t="str">
            <v>SNI-T-01-1991.1.6</v>
          </cell>
          <cell r="I14">
            <v>55</v>
          </cell>
          <cell r="J14" t="str">
            <v>M1</v>
          </cell>
          <cell r="K14">
            <v>26077.06</v>
          </cell>
          <cell r="L14">
            <v>1434238.3</v>
          </cell>
        </row>
        <row r="15">
          <cell r="B15">
            <v>3</v>
          </cell>
          <cell r="D15" t="str">
            <v>Direksi Keet (Sewa)</v>
          </cell>
          <cell r="H15" t="str">
            <v>ls</v>
          </cell>
          <cell r="I15">
            <v>1</v>
          </cell>
          <cell r="J15" t="str">
            <v>Unit</v>
          </cell>
          <cell r="K15">
            <v>800000</v>
          </cell>
          <cell r="L15">
            <v>800000</v>
          </cell>
        </row>
        <row r="16">
          <cell r="B16">
            <v>4</v>
          </cell>
          <cell r="D16" t="str">
            <v>P3K</v>
          </cell>
          <cell r="H16" t="str">
            <v>ls</v>
          </cell>
          <cell r="I16">
            <v>1</v>
          </cell>
          <cell r="J16" t="str">
            <v>Unit</v>
          </cell>
          <cell r="K16">
            <v>100000</v>
          </cell>
          <cell r="L16">
            <v>100000</v>
          </cell>
        </row>
        <row r="17">
          <cell r="B17">
            <v>5</v>
          </cell>
          <cell r="D17" t="str">
            <v>Dokumentasi 0%, 25%, 50% dan 100%</v>
          </cell>
          <cell r="H17" t="str">
            <v>ls</v>
          </cell>
          <cell r="I17">
            <v>1</v>
          </cell>
          <cell r="J17" t="str">
            <v>Unit</v>
          </cell>
          <cell r="K17">
            <v>250000</v>
          </cell>
          <cell r="L17">
            <v>250000</v>
          </cell>
        </row>
        <row r="18">
          <cell r="B18">
            <v>6</v>
          </cell>
          <cell r="D18" t="str">
            <v>Papan Nama Proyek</v>
          </cell>
          <cell r="H18" t="str">
            <v>ls</v>
          </cell>
          <cell r="I18">
            <v>1</v>
          </cell>
          <cell r="J18" t="str">
            <v>Unit</v>
          </cell>
          <cell r="K18">
            <v>250000</v>
          </cell>
          <cell r="L18">
            <v>250000</v>
          </cell>
        </row>
        <row r="19">
          <cell r="D19" t="str">
            <v>SUB TOTAL  I</v>
          </cell>
          <cell r="L19">
            <v>3339188.7</v>
          </cell>
        </row>
        <row r="20">
          <cell r="B20" t="str">
            <v>II</v>
          </cell>
          <cell r="D20" t="str">
            <v>PEKERJAAN GALIAN DAN TANAH</v>
          </cell>
        </row>
        <row r="21">
          <cell r="B21">
            <v>1</v>
          </cell>
          <cell r="D21" t="str">
            <v xml:space="preserve">Pek. Galian tanah lubang pondasi </v>
          </cell>
          <cell r="H21" t="str">
            <v>A.1</v>
          </cell>
          <cell r="I21">
            <v>33.975000000000001</v>
          </cell>
          <cell r="J21" t="str">
            <v>M3</v>
          </cell>
          <cell r="K21">
            <v>19775</v>
          </cell>
          <cell r="L21">
            <v>671855.63</v>
          </cell>
        </row>
        <row r="22">
          <cell r="B22">
            <v>2</v>
          </cell>
          <cell r="D22" t="str">
            <v>Pek. Urugan tanah sisi pondasi</v>
          </cell>
          <cell r="H22" t="str">
            <v>A.16</v>
          </cell>
          <cell r="I22">
            <v>8.4939999999999998</v>
          </cell>
          <cell r="J22" t="str">
            <v>M3</v>
          </cell>
          <cell r="K22">
            <v>6660</v>
          </cell>
          <cell r="L22">
            <v>56570.04</v>
          </cell>
        </row>
        <row r="23">
          <cell r="B23">
            <v>3</v>
          </cell>
          <cell r="D23" t="str">
            <v>Pek. Urugan pasir di bawah pondasi t= 5 Cm</v>
          </cell>
          <cell r="H23" t="str">
            <v>A.18</v>
          </cell>
          <cell r="I23">
            <v>2.2650000000000001</v>
          </cell>
          <cell r="J23" t="str">
            <v>M3</v>
          </cell>
          <cell r="K23">
            <v>146691.20000000001</v>
          </cell>
          <cell r="L23">
            <v>332255.57</v>
          </cell>
        </row>
        <row r="24">
          <cell r="D24" t="str">
            <v>SUB TOTAL  II</v>
          </cell>
          <cell r="L24">
            <v>1060681.24</v>
          </cell>
        </row>
        <row r="25">
          <cell r="B25" t="str">
            <v>III</v>
          </cell>
          <cell r="D25" t="str">
            <v>PEKERJAAN PASANGAN DAN BETON</v>
          </cell>
        </row>
        <row r="26">
          <cell r="B26">
            <v>1</v>
          </cell>
          <cell r="D26" t="str">
            <v xml:space="preserve">Cor Pondasi Batu Belah hitam adk. 1 : 4 </v>
          </cell>
          <cell r="H26" t="str">
            <v>G.32h+G.26(a)</v>
          </cell>
          <cell r="I26">
            <v>13.836</v>
          </cell>
          <cell r="J26" t="str">
            <v>M3</v>
          </cell>
          <cell r="K26">
            <v>527127.02</v>
          </cell>
          <cell r="L26">
            <v>7293329.4500000002</v>
          </cell>
        </row>
        <row r="27">
          <cell r="B27">
            <v>2</v>
          </cell>
          <cell r="D27" t="str">
            <v>Cor Sloof 10/25</v>
          </cell>
          <cell r="H27" t="str">
            <v>G.41+3/4 I.2(a)+1/2 F.8</v>
          </cell>
          <cell r="I27">
            <v>3.823</v>
          </cell>
          <cell r="J27" t="str">
            <v>M3</v>
          </cell>
          <cell r="K27">
            <v>2649475.14</v>
          </cell>
          <cell r="L27">
            <v>10128943.460000001</v>
          </cell>
        </row>
        <row r="28">
          <cell r="B28">
            <v>3</v>
          </cell>
          <cell r="D28" t="str">
            <v>Cor Kolom Praktis12/12</v>
          </cell>
          <cell r="H28" t="str">
            <v>G.41+3/4 I.2(a)+1/2 F.8</v>
          </cell>
          <cell r="I28">
            <v>0.82799999999999996</v>
          </cell>
          <cell r="J28" t="str">
            <v>M3</v>
          </cell>
          <cell r="K28">
            <v>2649475.14</v>
          </cell>
          <cell r="L28">
            <v>2193765.42</v>
          </cell>
        </row>
        <row r="29">
          <cell r="B29">
            <v>4</v>
          </cell>
          <cell r="D29" t="str">
            <v>Cor Kolom 25/25</v>
          </cell>
          <cell r="H29" t="str">
            <v>G.41+3/4 I.2(a)+1/2 F.8</v>
          </cell>
          <cell r="I29">
            <v>0.54700000000000004</v>
          </cell>
          <cell r="J29" t="str">
            <v>M3</v>
          </cell>
          <cell r="K29">
            <v>2649475.14</v>
          </cell>
          <cell r="L29">
            <v>1449262.9</v>
          </cell>
        </row>
        <row r="30">
          <cell r="B30">
            <v>5</v>
          </cell>
          <cell r="D30" t="str">
            <v>Cor Plat Beton t=12 Cm (depan Pintu Gerbang)</v>
          </cell>
          <cell r="H30" t="str">
            <v>G.41+3/4 I.2(a)+1/2 F.8</v>
          </cell>
          <cell r="I30">
            <v>0.61199999999999999</v>
          </cell>
          <cell r="J30" t="str">
            <v>M3</v>
          </cell>
          <cell r="K30">
            <v>2649475.14</v>
          </cell>
          <cell r="L30">
            <v>1621478.79</v>
          </cell>
        </row>
        <row r="31">
          <cell r="B31">
            <v>6</v>
          </cell>
          <cell r="D31" t="str">
            <v>Pas. Dinding Bata adk 1:4</v>
          </cell>
          <cell r="H31" t="str">
            <v>G.33h+G.32a</v>
          </cell>
          <cell r="I31">
            <v>18.535</v>
          </cell>
          <cell r="J31" t="str">
            <v>M3</v>
          </cell>
          <cell r="K31">
            <v>383258.81</v>
          </cell>
          <cell r="L31">
            <v>7103702.04</v>
          </cell>
        </row>
        <row r="32">
          <cell r="B32">
            <v>7</v>
          </cell>
          <cell r="D32" t="str">
            <v>Plesteran Dinding adk 1: 4</v>
          </cell>
          <cell r="H32" t="str">
            <v>G.50q+G.48</v>
          </cell>
          <cell r="I32">
            <v>308.923</v>
          </cell>
          <cell r="J32" t="str">
            <v>M2</v>
          </cell>
          <cell r="K32">
            <v>19133.61</v>
          </cell>
          <cell r="L32">
            <v>5910812.2000000002</v>
          </cell>
        </row>
        <row r="33">
          <cell r="D33" t="str">
            <v>SUB TOTAL  III</v>
          </cell>
          <cell r="L33">
            <v>35701294.259999998</v>
          </cell>
        </row>
        <row r="34">
          <cell r="B34" t="str">
            <v>IV</v>
          </cell>
          <cell r="D34" t="str">
            <v>PEKERJAAN PAGAR/ PINTU  BESI</v>
          </cell>
        </row>
        <row r="35">
          <cell r="B35">
            <v>1</v>
          </cell>
          <cell r="D35" t="str">
            <v>Pintu Besi Dorong 1 unit L = 4.50 M</v>
          </cell>
          <cell r="H35" t="str">
            <v>Supl.BMPK.17</v>
          </cell>
          <cell r="I35">
            <v>6.75</v>
          </cell>
          <cell r="J35" t="str">
            <v>M2</v>
          </cell>
          <cell r="K35">
            <v>340533.33</v>
          </cell>
          <cell r="L35">
            <v>2298599.98</v>
          </cell>
        </row>
        <row r="36">
          <cell r="B36">
            <v>2</v>
          </cell>
          <cell r="D36" t="str">
            <v>Pintu Besi Kipas 2 unit L = 1.50 M</v>
          </cell>
          <cell r="H36" t="str">
            <v>Supl.BMPK.17</v>
          </cell>
          <cell r="I36">
            <v>4.5</v>
          </cell>
          <cell r="J36" t="str">
            <v>M2</v>
          </cell>
          <cell r="K36">
            <v>340533.33</v>
          </cell>
          <cell r="L36">
            <v>1532399.99</v>
          </cell>
        </row>
        <row r="37">
          <cell r="B37">
            <v>3</v>
          </cell>
          <cell r="D37" t="str">
            <v>Pasang Roda Pintu Dorong</v>
          </cell>
          <cell r="H37" t="str">
            <v>Ls</v>
          </cell>
          <cell r="I37">
            <v>2</v>
          </cell>
          <cell r="J37" t="str">
            <v>Bh</v>
          </cell>
          <cell r="K37">
            <v>30000</v>
          </cell>
          <cell r="L37">
            <v>60000</v>
          </cell>
        </row>
        <row r="38">
          <cell r="B38">
            <v>4</v>
          </cell>
          <cell r="D38" t="str">
            <v xml:space="preserve">Pasang Engsel Pintu Kipas </v>
          </cell>
          <cell r="H38" t="str">
            <v>Supl.BMPK.2A</v>
          </cell>
          <cell r="I38">
            <v>8</v>
          </cell>
          <cell r="J38" t="str">
            <v>Bh</v>
          </cell>
          <cell r="K38">
            <v>0</v>
          </cell>
          <cell r="L38">
            <v>0</v>
          </cell>
        </row>
        <row r="39">
          <cell r="B39">
            <v>5</v>
          </cell>
          <cell r="D39" t="str">
            <v>Pasang Rell Pintu Dorong Lengkap</v>
          </cell>
          <cell r="H39" t="str">
            <v>Supl.BMPK.17C</v>
          </cell>
          <cell r="I39">
            <v>9</v>
          </cell>
          <cell r="J39" t="str">
            <v>M'</v>
          </cell>
          <cell r="K39">
            <v>77302.52</v>
          </cell>
          <cell r="L39">
            <v>695722.68</v>
          </cell>
        </row>
        <row r="40">
          <cell r="B40">
            <v>6</v>
          </cell>
          <cell r="D40" t="str">
            <v>Pasang Grendel Pintu Besi</v>
          </cell>
          <cell r="H40" t="str">
            <v>Ls</v>
          </cell>
          <cell r="I40">
            <v>3</v>
          </cell>
          <cell r="J40" t="str">
            <v>Set</v>
          </cell>
          <cell r="K40">
            <v>30000</v>
          </cell>
          <cell r="L40">
            <v>90000</v>
          </cell>
        </row>
        <row r="41">
          <cell r="D41" t="str">
            <v>SUB TOTAL  IV</v>
          </cell>
          <cell r="L41">
            <v>4676722.6499999994</v>
          </cell>
        </row>
        <row r="42">
          <cell r="B42" t="str">
            <v>V</v>
          </cell>
          <cell r="D42" t="str">
            <v>PEKERJAAN LANTAI / PAVING / PENGECATAN</v>
          </cell>
        </row>
        <row r="43">
          <cell r="B43">
            <v>1</v>
          </cell>
          <cell r="D43" t="str">
            <v>Pengecatan Dinding</v>
          </cell>
          <cell r="H43" t="str">
            <v>G.53.1</v>
          </cell>
          <cell r="I43">
            <v>327.09800000000001</v>
          </cell>
          <cell r="J43" t="str">
            <v>M2</v>
          </cell>
          <cell r="K43">
            <v>7561</v>
          </cell>
          <cell r="L43">
            <v>2473187.98</v>
          </cell>
        </row>
        <row r="44">
          <cell r="D44" t="str">
            <v>SUB TOTAL  V</v>
          </cell>
          <cell r="L44">
            <v>2473187.98</v>
          </cell>
        </row>
        <row r="45">
          <cell r="B45" t="str">
            <v>VI</v>
          </cell>
          <cell r="D45" t="str">
            <v>PEKERJAAN PEMBUANGAN SISA PEKERJAAN</v>
          </cell>
        </row>
        <row r="46">
          <cell r="B46">
            <v>1</v>
          </cell>
          <cell r="D46" t="str">
            <v>Pembuangan Sisa Pekerjaan</v>
          </cell>
          <cell r="H46" t="str">
            <v>Ls</v>
          </cell>
          <cell r="I46">
            <v>1</v>
          </cell>
          <cell r="J46" t="str">
            <v>Ls</v>
          </cell>
          <cell r="K46">
            <v>213000</v>
          </cell>
          <cell r="L46">
            <v>213000</v>
          </cell>
        </row>
        <row r="47">
          <cell r="D47" t="str">
            <v>SUB TOTAL  VI</v>
          </cell>
          <cell r="L47">
            <v>213000</v>
          </cell>
        </row>
        <row r="48">
          <cell r="D48" t="str">
            <v>JUMLAH</v>
          </cell>
          <cell r="L48">
            <v>47464074.830000013</v>
          </cell>
        </row>
        <row r="49">
          <cell r="D49" t="str">
            <v>PPN 10% x A</v>
          </cell>
          <cell r="L49">
            <v>4746407.4830000019</v>
          </cell>
        </row>
        <row r="50">
          <cell r="D50" t="str">
            <v>JUMLAH  (A+B)</v>
          </cell>
          <cell r="L50">
            <v>52210482.313000016</v>
          </cell>
        </row>
        <row r="51">
          <cell r="D51" t="str">
            <v>JUMLAH DIBULATKAN</v>
          </cell>
          <cell r="L51">
            <v>52210000</v>
          </cell>
        </row>
        <row r="52">
          <cell r="N52" t="str">
            <v>REKAPITULASI RENCANA ANGGARAN BIAYA</v>
          </cell>
        </row>
        <row r="53">
          <cell r="N53" t="str">
            <v>OWNER'S ESTIMATE</v>
          </cell>
        </row>
        <row r="55">
          <cell r="N55" t="str">
            <v>Kegiatan</v>
          </cell>
          <cell r="O55" t="str">
            <v>:</v>
          </cell>
          <cell r="P55" t="str">
            <v>Pembangunan / Pemagaran Gedung Kantor, Gedung Sekolah</v>
          </cell>
        </row>
        <row r="56">
          <cell r="N56" t="str">
            <v>Pekerjaan</v>
          </cell>
          <cell r="O56" t="str">
            <v>:</v>
          </cell>
          <cell r="P56" t="str">
            <v>Pemagaran SD Negeri 2 Kemiling Permai</v>
          </cell>
        </row>
        <row r="57">
          <cell r="N57" t="str">
            <v>Lokasi</v>
          </cell>
          <cell r="O57" t="str">
            <v>:</v>
          </cell>
          <cell r="P57" t="str">
            <v>Kota Bandar Lampung</v>
          </cell>
        </row>
        <row r="58">
          <cell r="N58" t="str">
            <v>Tahun Anggaran</v>
          </cell>
          <cell r="O58" t="str">
            <v>:</v>
          </cell>
          <cell r="P58" t="str">
            <v>2006</v>
          </cell>
        </row>
        <row r="60">
          <cell r="N60" t="str">
            <v>NO.</v>
          </cell>
          <cell r="O60" t="str">
            <v>URAIAN  PEKERJAAN</v>
          </cell>
          <cell r="U60" t="str">
            <v>TOTAL</v>
          </cell>
        </row>
        <row r="61">
          <cell r="U61" t="str">
            <v>HARGA</v>
          </cell>
        </row>
        <row r="62">
          <cell r="U62" t="str">
            <v>(Rp)</v>
          </cell>
        </row>
        <row r="63">
          <cell r="N63" t="str">
            <v>I</v>
          </cell>
          <cell r="P63" t="str">
            <v>PEKERJAAN PERSIAPAN</v>
          </cell>
          <cell r="U63">
            <v>3339188.7</v>
          </cell>
        </row>
        <row r="64">
          <cell r="N64" t="str">
            <v>II</v>
          </cell>
          <cell r="P64" t="str">
            <v>PEKERJAAN GALIAN DAN TANAH</v>
          </cell>
          <cell r="U64">
            <v>1060681.24</v>
          </cell>
        </row>
        <row r="65">
          <cell r="N65" t="str">
            <v>III</v>
          </cell>
          <cell r="P65" t="str">
            <v>PEKERJAAN PASANGAN DAN BETON</v>
          </cell>
          <cell r="U65">
            <v>35701294.259999998</v>
          </cell>
        </row>
        <row r="66">
          <cell r="N66" t="str">
            <v>IV</v>
          </cell>
          <cell r="P66" t="str">
            <v>PEKERJAAN PAGAR/ PINTU  BESI</v>
          </cell>
          <cell r="U66">
            <v>4676722.6499999994</v>
          </cell>
        </row>
        <row r="67">
          <cell r="N67" t="str">
            <v>V</v>
          </cell>
          <cell r="P67" t="str">
            <v>PEKERJAAN LANTAI / PAVING / PENGECATAN</v>
          </cell>
          <cell r="U67">
            <v>2473187.98</v>
          </cell>
        </row>
        <row r="68">
          <cell r="N68" t="str">
            <v>VI</v>
          </cell>
          <cell r="P68" t="str">
            <v>PEKERJAAN PEMBUANGAN SISA PEKERJAAN</v>
          </cell>
          <cell r="U68">
            <v>213000</v>
          </cell>
        </row>
        <row r="69">
          <cell r="P69" t="str">
            <v>JUMLAH ( I  s/d.  VI)</v>
          </cell>
          <cell r="U69">
            <v>47464074.829999991</v>
          </cell>
        </row>
        <row r="70">
          <cell r="P70" t="str">
            <v>PPN 10%</v>
          </cell>
          <cell r="U70">
            <v>4746407.4829999991</v>
          </cell>
        </row>
        <row r="71">
          <cell r="P71" t="str">
            <v>TOTAL</v>
          </cell>
          <cell r="U71">
            <v>52210482.312999994</v>
          </cell>
        </row>
        <row r="72">
          <cell r="P72" t="str">
            <v>DIBULATKAN</v>
          </cell>
          <cell r="U72">
            <v>52210000</v>
          </cell>
        </row>
        <row r="74">
          <cell r="N74" t="str">
            <v>Terbilang</v>
          </cell>
          <cell r="O74" t="str">
            <v>:</v>
          </cell>
          <cell r="P74" t="str">
            <v>Lima Puluh Dua Juta Dua Ratus Sepuluh Ribu Rupiah</v>
          </cell>
        </row>
        <row r="77">
          <cell r="R77" t="str">
            <v>Bandar Lampung, .................2006</v>
          </cell>
        </row>
        <row r="78">
          <cell r="N78" t="str">
            <v>Disetujui</v>
          </cell>
        </row>
        <row r="79">
          <cell r="N79" t="str">
            <v>Pejabat Pembuat Komitmen/Pimpinan Kegiatan</v>
          </cell>
          <cell r="R79" t="str">
            <v>PANITIA PELELANGAN</v>
          </cell>
        </row>
        <row r="85">
          <cell r="N85" t="str">
            <v>A  Z  W  A  R,ST</v>
          </cell>
          <cell r="R85" t="str">
            <v>FAISOL MUCHTAR,ST</v>
          </cell>
        </row>
        <row r="86">
          <cell r="N86" t="str">
            <v>NIP.460020553</v>
          </cell>
          <cell r="R86" t="str">
            <v>NIP. 460021411</v>
          </cell>
        </row>
      </sheetData>
      <sheetData sheetId="10"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SD Negeri 1 Campang Raya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138</v>
          </cell>
          <cell r="J13" t="str">
            <v>M2</v>
          </cell>
          <cell r="K13">
            <v>3560</v>
          </cell>
          <cell r="L13">
            <v>491280</v>
          </cell>
        </row>
        <row r="14">
          <cell r="B14">
            <v>2</v>
          </cell>
          <cell r="D14" t="str">
            <v xml:space="preserve">Pasangan Bouwplank </v>
          </cell>
          <cell r="H14" t="str">
            <v>SNI-T-01-1991.1.6</v>
          </cell>
          <cell r="I14">
            <v>30</v>
          </cell>
          <cell r="J14" t="str">
            <v>M1</v>
          </cell>
          <cell r="K14">
            <v>26077.06</v>
          </cell>
          <cell r="L14">
            <v>782311.8</v>
          </cell>
        </row>
        <row r="15">
          <cell r="B15">
            <v>3</v>
          </cell>
          <cell r="D15" t="str">
            <v>Direksi Keet (Sewa)</v>
          </cell>
          <cell r="H15" t="str">
            <v>ls</v>
          </cell>
          <cell r="I15">
            <v>1</v>
          </cell>
          <cell r="J15" t="str">
            <v>Unit</v>
          </cell>
          <cell r="K15">
            <v>800000</v>
          </cell>
          <cell r="L15">
            <v>800000</v>
          </cell>
        </row>
        <row r="16">
          <cell r="B16">
            <v>4</v>
          </cell>
          <cell r="D16" t="str">
            <v>P3K</v>
          </cell>
          <cell r="H16" t="str">
            <v>ls</v>
          </cell>
          <cell r="I16">
            <v>1</v>
          </cell>
          <cell r="J16" t="str">
            <v>Unit</v>
          </cell>
          <cell r="K16">
            <v>100000</v>
          </cell>
          <cell r="L16">
            <v>100000</v>
          </cell>
        </row>
        <row r="17">
          <cell r="B17">
            <v>5</v>
          </cell>
          <cell r="D17" t="str">
            <v>Dokumentasi 0%, 25%, 50% dan 100%</v>
          </cell>
          <cell r="H17" t="str">
            <v>ls</v>
          </cell>
          <cell r="I17">
            <v>1</v>
          </cell>
          <cell r="J17" t="str">
            <v>Unit</v>
          </cell>
          <cell r="K17">
            <v>250000</v>
          </cell>
          <cell r="L17">
            <v>250000</v>
          </cell>
        </row>
        <row r="18">
          <cell r="B18">
            <v>6</v>
          </cell>
          <cell r="D18" t="str">
            <v>Papan Nama Proyek</v>
          </cell>
          <cell r="H18" t="str">
            <v>ls</v>
          </cell>
          <cell r="I18">
            <v>1</v>
          </cell>
          <cell r="J18" t="str">
            <v>Unit</v>
          </cell>
          <cell r="K18">
            <v>250000</v>
          </cell>
          <cell r="L18">
            <v>250000</v>
          </cell>
        </row>
        <row r="19">
          <cell r="D19" t="str">
            <v>SUB TOTAL  I</v>
          </cell>
          <cell r="L19">
            <v>2673591.7999999998</v>
          </cell>
        </row>
        <row r="20">
          <cell r="B20" t="str">
            <v>II</v>
          </cell>
          <cell r="D20" t="str">
            <v>PEKERJAAN GALIAN DAN TANAH</v>
          </cell>
        </row>
        <row r="21">
          <cell r="B21">
            <v>1</v>
          </cell>
          <cell r="D21" t="str">
            <v xml:space="preserve">Pek. Galian tanah lubang pondasi </v>
          </cell>
          <cell r="H21" t="str">
            <v>A.1</v>
          </cell>
          <cell r="I21">
            <v>45.96</v>
          </cell>
          <cell r="J21" t="str">
            <v>M3</v>
          </cell>
          <cell r="K21">
            <v>19775</v>
          </cell>
          <cell r="L21">
            <v>908859</v>
          </cell>
        </row>
        <row r="22">
          <cell r="B22">
            <v>2</v>
          </cell>
          <cell r="D22" t="str">
            <v>Pek. Urugan tanah sisi pondasi</v>
          </cell>
          <cell r="H22" t="str">
            <v>A.16</v>
          </cell>
          <cell r="I22">
            <v>11.49</v>
          </cell>
          <cell r="J22" t="str">
            <v>M3</v>
          </cell>
          <cell r="K22">
            <v>6660</v>
          </cell>
          <cell r="L22">
            <v>76523.399999999994</v>
          </cell>
        </row>
        <row r="23">
          <cell r="B23">
            <v>3</v>
          </cell>
          <cell r="D23" t="str">
            <v>Pek. Urugan pasir di bawah pondasi t= 5 Cm</v>
          </cell>
          <cell r="H23" t="str">
            <v>A.18</v>
          </cell>
          <cell r="I23">
            <v>2.875</v>
          </cell>
          <cell r="J23" t="str">
            <v>M3</v>
          </cell>
          <cell r="K23">
            <v>146691.20000000001</v>
          </cell>
          <cell r="L23">
            <v>421737.2</v>
          </cell>
        </row>
        <row r="24">
          <cell r="D24" t="str">
            <v>SUB TOTAL  II</v>
          </cell>
          <cell r="L24">
            <v>1407119.6</v>
          </cell>
        </row>
        <row r="25">
          <cell r="B25" t="str">
            <v>III</v>
          </cell>
          <cell r="D25" t="str">
            <v>PEKERJAAN PASANGAN DAN BETON</v>
          </cell>
        </row>
        <row r="26">
          <cell r="B26">
            <v>1</v>
          </cell>
          <cell r="D26" t="str">
            <v xml:space="preserve">Pas. Pondasi Batu Belah hitam adk. 1 : 4 </v>
          </cell>
          <cell r="H26" t="str">
            <v>G.32h+G.26(a)</v>
          </cell>
          <cell r="I26">
            <v>27.02</v>
          </cell>
          <cell r="J26" t="str">
            <v>M3</v>
          </cell>
          <cell r="K26">
            <v>527127.02</v>
          </cell>
          <cell r="L26">
            <v>14242972.08</v>
          </cell>
        </row>
        <row r="27">
          <cell r="B27">
            <v>2</v>
          </cell>
          <cell r="D27" t="str">
            <v>Pas. Sloof 12/25</v>
          </cell>
          <cell r="H27" t="str">
            <v>G.41+3/4 I.2(a)+1/2 F.8</v>
          </cell>
          <cell r="I27">
            <v>3.56</v>
          </cell>
          <cell r="J27" t="str">
            <v>M3</v>
          </cell>
          <cell r="K27">
            <v>2649475.14</v>
          </cell>
          <cell r="L27">
            <v>9432131.5</v>
          </cell>
        </row>
        <row r="28">
          <cell r="B28">
            <v>3</v>
          </cell>
          <cell r="D28" t="str">
            <v>Pas. Kolom Praktis12/12</v>
          </cell>
          <cell r="H28" t="str">
            <v>G.41+3/4 I.2(a)+1/2 F.8</v>
          </cell>
          <cell r="I28">
            <v>0.93200000000000005</v>
          </cell>
          <cell r="J28" t="str">
            <v>M3</v>
          </cell>
          <cell r="K28">
            <v>2649475.14</v>
          </cell>
          <cell r="L28">
            <v>2469310.83</v>
          </cell>
        </row>
        <row r="29">
          <cell r="B29">
            <v>4</v>
          </cell>
          <cell r="D29" t="str">
            <v>Pas. Kolom 25/25</v>
          </cell>
          <cell r="H29" t="str">
            <v>G.41+3/4 I.2(a)+1/2 F.8</v>
          </cell>
          <cell r="I29">
            <v>0.5</v>
          </cell>
          <cell r="J29" t="str">
            <v>M3</v>
          </cell>
          <cell r="K29">
            <v>2649475.14</v>
          </cell>
          <cell r="L29">
            <v>1324737.57</v>
          </cell>
        </row>
        <row r="30">
          <cell r="B30">
            <v>5</v>
          </cell>
          <cell r="D30" t="str">
            <v>Pas. Dinding Bata adk 1:4</v>
          </cell>
          <cell r="H30" t="str">
            <v>G.33h+G.32a</v>
          </cell>
          <cell r="I30">
            <v>20.8</v>
          </cell>
          <cell r="J30" t="str">
            <v>M3</v>
          </cell>
          <cell r="K30">
            <v>383258.81</v>
          </cell>
          <cell r="L30">
            <v>7971783.25</v>
          </cell>
        </row>
        <row r="31">
          <cell r="B31">
            <v>6</v>
          </cell>
          <cell r="D31" t="str">
            <v>Plesteran Dinding adk 1: 4</v>
          </cell>
          <cell r="H31" t="str">
            <v>G.50q+G.48</v>
          </cell>
          <cell r="I31">
            <v>414.5</v>
          </cell>
          <cell r="J31" t="str">
            <v>M2</v>
          </cell>
          <cell r="K31">
            <v>19133.61</v>
          </cell>
          <cell r="L31">
            <v>7930881.3499999996</v>
          </cell>
        </row>
        <row r="32">
          <cell r="D32" t="str">
            <v>SUB TOTAL  III</v>
          </cell>
          <cell r="L32">
            <v>43371816.579999998</v>
          </cell>
        </row>
        <row r="33">
          <cell r="B33" t="str">
            <v>IV</v>
          </cell>
          <cell r="D33" t="str">
            <v>PEKERJAAN PAGAR/ PINTU  BESI</v>
          </cell>
        </row>
        <row r="34">
          <cell r="B34">
            <v>1</v>
          </cell>
          <cell r="D34" t="str">
            <v>Perbaikan Pintu Besi Dorong</v>
          </cell>
          <cell r="H34" t="str">
            <v>Ls</v>
          </cell>
          <cell r="I34">
            <v>1</v>
          </cell>
          <cell r="J34" t="str">
            <v>Unit</v>
          </cell>
          <cell r="K34">
            <v>200000</v>
          </cell>
          <cell r="L34">
            <v>200000</v>
          </cell>
        </row>
        <row r="35">
          <cell r="B35">
            <v>2</v>
          </cell>
          <cell r="D35" t="str">
            <v>Pasang Roda Pintu Dorong</v>
          </cell>
          <cell r="H35" t="str">
            <v>Ls</v>
          </cell>
          <cell r="I35">
            <v>2</v>
          </cell>
          <cell r="J35" t="str">
            <v>Bh</v>
          </cell>
          <cell r="K35">
            <v>30000</v>
          </cell>
          <cell r="L35">
            <v>60000</v>
          </cell>
        </row>
        <row r="36">
          <cell r="B36">
            <v>3</v>
          </cell>
          <cell r="D36" t="str">
            <v>Pasang Rell Pintu Dorong Lengkap</v>
          </cell>
          <cell r="H36" t="str">
            <v>Supl.BMPK.17C</v>
          </cell>
          <cell r="I36">
            <v>7</v>
          </cell>
          <cell r="J36" t="str">
            <v>M'</v>
          </cell>
          <cell r="K36">
            <v>77302.52</v>
          </cell>
          <cell r="L36">
            <v>541117.64</v>
          </cell>
        </row>
        <row r="37">
          <cell r="B37">
            <v>4</v>
          </cell>
          <cell r="D37" t="str">
            <v>Pasang Grendel Pintu Besi</v>
          </cell>
          <cell r="H37" t="str">
            <v>Ls</v>
          </cell>
          <cell r="I37">
            <v>1</v>
          </cell>
          <cell r="J37" t="str">
            <v>Set</v>
          </cell>
          <cell r="K37">
            <v>30000</v>
          </cell>
          <cell r="L37">
            <v>30000</v>
          </cell>
        </row>
        <row r="38">
          <cell r="D38" t="str">
            <v>SUB TOTAL  IV</v>
          </cell>
          <cell r="L38">
            <v>831117.64</v>
          </cell>
        </row>
        <row r="39">
          <cell r="B39" t="str">
            <v>V</v>
          </cell>
          <cell r="D39" t="str">
            <v>PEKERJAAN / PENGECATAN</v>
          </cell>
        </row>
        <row r="40">
          <cell r="B40">
            <v>1</v>
          </cell>
          <cell r="D40" t="str">
            <v>Pengecatan Dinding</v>
          </cell>
          <cell r="H40" t="str">
            <v>G.53.1</v>
          </cell>
          <cell r="I40">
            <v>434.3</v>
          </cell>
          <cell r="J40" t="str">
            <v>M2</v>
          </cell>
          <cell r="K40">
            <v>7561</v>
          </cell>
          <cell r="L40">
            <v>3283742.3</v>
          </cell>
        </row>
        <row r="41">
          <cell r="D41" t="str">
            <v>SUB TOTAL  V</v>
          </cell>
          <cell r="L41">
            <v>3283742.3</v>
          </cell>
        </row>
        <row r="42">
          <cell r="B42" t="str">
            <v>VI</v>
          </cell>
          <cell r="D42" t="str">
            <v>PEKERJAAN PEMBUANGAN SISA PEKERJAAN</v>
          </cell>
        </row>
        <row r="43">
          <cell r="B43">
            <v>1</v>
          </cell>
          <cell r="D43" t="str">
            <v>Pembuangan Sisa Pekerjaan</v>
          </cell>
          <cell r="H43" t="str">
            <v>Ls</v>
          </cell>
          <cell r="I43">
            <v>1</v>
          </cell>
          <cell r="J43" t="str">
            <v>Ls</v>
          </cell>
          <cell r="K43">
            <v>200000</v>
          </cell>
          <cell r="L43">
            <v>200000</v>
          </cell>
        </row>
        <row r="44">
          <cell r="D44" t="str">
            <v>SUB TOTAL  VI</v>
          </cell>
          <cell r="L44">
            <v>200000</v>
          </cell>
        </row>
        <row r="45">
          <cell r="D45" t="str">
            <v>JUMLAH</v>
          </cell>
          <cell r="L45">
            <v>51767387.920000002</v>
          </cell>
        </row>
        <row r="46">
          <cell r="D46" t="str">
            <v>PPN 10% x A</v>
          </cell>
          <cell r="L46">
            <v>5176738.7920000004</v>
          </cell>
        </row>
        <row r="47">
          <cell r="D47" t="str">
            <v>JUMLAH  (A+B)</v>
          </cell>
          <cell r="L47">
            <v>56944126.712000005</v>
          </cell>
        </row>
        <row r="48">
          <cell r="D48" t="str">
            <v>JUMLAH DIBULATKAN</v>
          </cell>
          <cell r="L48">
            <v>56944000</v>
          </cell>
        </row>
        <row r="49">
          <cell r="N49" t="str">
            <v>REKAPITULASI RENCANA ANGGARAN BIAYA</v>
          </cell>
        </row>
        <row r="50">
          <cell r="N50" t="str">
            <v>OWNER'S ESTIMATE</v>
          </cell>
        </row>
        <row r="52">
          <cell r="N52" t="str">
            <v>Kegiatan</v>
          </cell>
          <cell r="O52" t="str">
            <v>:</v>
          </cell>
          <cell r="P52" t="str">
            <v>Pembangunan / Pemagaran Gedung Kantor, Gedung Sekolah</v>
          </cell>
        </row>
        <row r="53">
          <cell r="N53" t="str">
            <v>Pekerjaan</v>
          </cell>
          <cell r="O53" t="str">
            <v>:</v>
          </cell>
          <cell r="P53" t="str">
            <v>Pemagaran SD Negeri 1 Campang Raya</v>
          </cell>
        </row>
        <row r="54">
          <cell r="N54" t="str">
            <v>Lokasi</v>
          </cell>
          <cell r="O54" t="str">
            <v>:</v>
          </cell>
          <cell r="P54" t="str">
            <v>Kota Bandar Lampung</v>
          </cell>
        </row>
        <row r="55">
          <cell r="N55" t="str">
            <v>Tahun Anggaran</v>
          </cell>
          <cell r="O55" t="str">
            <v>:</v>
          </cell>
          <cell r="P55" t="str">
            <v>2006</v>
          </cell>
        </row>
        <row r="57">
          <cell r="N57" t="str">
            <v>NO.</v>
          </cell>
          <cell r="O57" t="str">
            <v>URAIAN  PEKERJAAN</v>
          </cell>
          <cell r="U57" t="str">
            <v>TOTAL</v>
          </cell>
        </row>
        <row r="58">
          <cell r="U58" t="str">
            <v>HARGA</v>
          </cell>
        </row>
        <row r="59">
          <cell r="U59" t="str">
            <v>(Rp)</v>
          </cell>
        </row>
        <row r="60">
          <cell r="N60" t="str">
            <v>I</v>
          </cell>
          <cell r="P60" t="str">
            <v>PEKERJAAN PERSIAPAN</v>
          </cell>
          <cell r="U60">
            <v>2673591.7999999998</v>
          </cell>
        </row>
        <row r="61">
          <cell r="N61" t="str">
            <v>II</v>
          </cell>
          <cell r="P61" t="str">
            <v>PEKERJAAN GALIAN DAN TANAH</v>
          </cell>
          <cell r="U61">
            <v>1407119.6</v>
          </cell>
        </row>
        <row r="62">
          <cell r="N62" t="str">
            <v>III</v>
          </cell>
          <cell r="P62" t="str">
            <v>PEKERJAAN PASANGAN DAN BETON</v>
          </cell>
          <cell r="U62">
            <v>43371816.579999998</v>
          </cell>
        </row>
        <row r="63">
          <cell r="N63" t="str">
            <v>IV</v>
          </cell>
          <cell r="P63" t="str">
            <v>PEKERJAAN PAGAR/ PINTU  BESI</v>
          </cell>
          <cell r="U63">
            <v>831117.64</v>
          </cell>
        </row>
        <row r="64">
          <cell r="N64" t="str">
            <v>V</v>
          </cell>
          <cell r="P64" t="str">
            <v>PEKERJAAN / PENGECATAN</v>
          </cell>
          <cell r="U64">
            <v>3283742.3</v>
          </cell>
        </row>
        <row r="65">
          <cell r="N65" t="str">
            <v>VI</v>
          </cell>
          <cell r="P65" t="str">
            <v>PEKERJAAN PEMBUANGAN SISA PEKERJAAN</v>
          </cell>
          <cell r="U65">
            <v>200000</v>
          </cell>
        </row>
        <row r="66">
          <cell r="P66" t="str">
            <v>JUMLAH ( I  s/d.  VI)</v>
          </cell>
          <cell r="U66">
            <v>51767387.919999994</v>
          </cell>
        </row>
        <row r="67">
          <cell r="P67" t="str">
            <v>PPN 10%</v>
          </cell>
          <cell r="U67">
            <v>5176738.7919999994</v>
          </cell>
        </row>
        <row r="68">
          <cell r="P68" t="str">
            <v>TOTAL</v>
          </cell>
          <cell r="U68">
            <v>56944126.711999997</v>
          </cell>
        </row>
        <row r="69">
          <cell r="P69" t="str">
            <v>DIBULATKAN</v>
          </cell>
          <cell r="U69">
            <v>56944000</v>
          </cell>
        </row>
        <row r="71">
          <cell r="N71" t="str">
            <v>Terbilang</v>
          </cell>
          <cell r="O71" t="str">
            <v>:</v>
          </cell>
          <cell r="P71" t="str">
            <v>Lima Puluh Enam Juta Sembilan Ratus Empat Puluh Empat Ribu Rupiah</v>
          </cell>
        </row>
        <row r="74">
          <cell r="R74" t="str">
            <v>Bandar Lampung, .................2006</v>
          </cell>
        </row>
        <row r="75">
          <cell r="N75" t="str">
            <v>Disetujui</v>
          </cell>
        </row>
        <row r="76">
          <cell r="N76" t="str">
            <v>Pejabat Pembuat Komitmen/Pimpinan Kegiatan</v>
          </cell>
          <cell r="R76" t="str">
            <v>PANITIA PELELANGAN</v>
          </cell>
        </row>
        <row r="82">
          <cell r="N82" t="str">
            <v>A  Z  W  A  R,ST</v>
          </cell>
          <cell r="R82" t="str">
            <v>FAISOL MUCHTAR,ST</v>
          </cell>
        </row>
        <row r="83">
          <cell r="N83" t="str">
            <v>NIP.460020553</v>
          </cell>
          <cell r="R83" t="str">
            <v>NIP. 460021411</v>
          </cell>
        </row>
      </sheetData>
      <sheetData sheetId="11"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SMP Negeri 31 Bandar Lampung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229.92</v>
          </cell>
          <cell r="J13" t="str">
            <v>M2</v>
          </cell>
          <cell r="K13">
            <v>3560</v>
          </cell>
          <cell r="L13">
            <v>818515.2</v>
          </cell>
        </row>
        <row r="14">
          <cell r="B14">
            <v>2</v>
          </cell>
          <cell r="D14" t="str">
            <v xml:space="preserve">Pasangan Bouwplank </v>
          </cell>
          <cell r="H14" t="str">
            <v>SNI-T-01-1991.1.6</v>
          </cell>
          <cell r="I14">
            <v>135</v>
          </cell>
          <cell r="J14" t="str">
            <v>M1</v>
          </cell>
          <cell r="K14">
            <v>26077.06</v>
          </cell>
          <cell r="L14">
            <v>3520403.1</v>
          </cell>
        </row>
        <row r="15">
          <cell r="B15">
            <v>3</v>
          </cell>
          <cell r="D15" t="str">
            <v>Direksi Keet (Sewa)</v>
          </cell>
          <cell r="H15" t="str">
            <v>ls</v>
          </cell>
          <cell r="I15">
            <v>1</v>
          </cell>
          <cell r="J15" t="str">
            <v>Unit</v>
          </cell>
          <cell r="K15">
            <v>800000</v>
          </cell>
          <cell r="L15">
            <v>800000</v>
          </cell>
        </row>
        <row r="16">
          <cell r="B16">
            <v>4</v>
          </cell>
          <cell r="D16" t="str">
            <v>P3K</v>
          </cell>
          <cell r="H16" t="str">
            <v>ls</v>
          </cell>
          <cell r="I16">
            <v>1</v>
          </cell>
          <cell r="J16" t="str">
            <v>Unit</v>
          </cell>
          <cell r="K16">
            <v>100000</v>
          </cell>
          <cell r="L16">
            <v>100000</v>
          </cell>
        </row>
        <row r="17">
          <cell r="B17">
            <v>5</v>
          </cell>
          <cell r="D17" t="str">
            <v>Dokumentasi 0%, 25%, 50% dan 100%</v>
          </cell>
          <cell r="H17" t="str">
            <v>ls</v>
          </cell>
          <cell r="I17">
            <v>1</v>
          </cell>
          <cell r="J17" t="str">
            <v>Unit</v>
          </cell>
          <cell r="K17">
            <v>250000</v>
          </cell>
          <cell r="L17">
            <v>250000</v>
          </cell>
        </row>
        <row r="18">
          <cell r="B18">
            <v>6</v>
          </cell>
          <cell r="D18" t="str">
            <v>Papan Nama Proyek</v>
          </cell>
          <cell r="H18" t="str">
            <v>ls</v>
          </cell>
          <cell r="I18">
            <v>1</v>
          </cell>
          <cell r="J18" t="str">
            <v>Unit</v>
          </cell>
          <cell r="K18">
            <v>250000</v>
          </cell>
          <cell r="L18">
            <v>250000</v>
          </cell>
        </row>
        <row r="19">
          <cell r="D19" t="str">
            <v>SUB TOTAL  I</v>
          </cell>
          <cell r="L19">
            <v>5738918.2999999998</v>
          </cell>
        </row>
        <row r="20">
          <cell r="B20" t="str">
            <v>II</v>
          </cell>
          <cell r="D20" t="str">
            <v>PEKERJAAN PASANGAN PAGAR BETON PRECAST</v>
          </cell>
        </row>
        <row r="21">
          <cell r="B21">
            <v>1</v>
          </cell>
          <cell r="D21" t="str">
            <v>Pas. Pagar Beton Precast Lengkap h =2,00 m</v>
          </cell>
          <cell r="H21" t="str">
            <v>Supl.2d</v>
          </cell>
          <cell r="I21">
            <v>550.4</v>
          </cell>
          <cell r="J21" t="str">
            <v>M2</v>
          </cell>
          <cell r="K21">
            <v>122908.16</v>
          </cell>
          <cell r="L21">
            <v>67648651.260000005</v>
          </cell>
        </row>
        <row r="22">
          <cell r="B22">
            <v>2</v>
          </cell>
          <cell r="D22" t="str">
            <v>Pas. Kolom 25/25</v>
          </cell>
          <cell r="H22" t="str">
            <v>G.41+3/4 I.2(a)+1/2 F.8</v>
          </cell>
          <cell r="I22">
            <v>0.875</v>
          </cell>
          <cell r="J22" t="str">
            <v>M3</v>
          </cell>
          <cell r="K22">
            <v>2649475.14</v>
          </cell>
          <cell r="L22">
            <v>2318290.75</v>
          </cell>
        </row>
        <row r="23">
          <cell r="D23" t="str">
            <v>SUB TOTAL  II</v>
          </cell>
          <cell r="L23">
            <v>69966942.010000005</v>
          </cell>
        </row>
        <row r="24">
          <cell r="B24" t="str">
            <v>III</v>
          </cell>
          <cell r="D24" t="str">
            <v>PEKERJAAN PAGAR/ PINTU  BESI</v>
          </cell>
        </row>
        <row r="25">
          <cell r="B25">
            <v>1</v>
          </cell>
          <cell r="D25" t="str">
            <v>Pintu Besi Dorong</v>
          </cell>
          <cell r="H25" t="str">
            <v>Supl.BMPK.17</v>
          </cell>
          <cell r="I25">
            <v>6.75</v>
          </cell>
          <cell r="J25" t="str">
            <v>M2</v>
          </cell>
          <cell r="K25">
            <v>340533.33</v>
          </cell>
          <cell r="L25">
            <v>2298599.98</v>
          </cell>
        </row>
        <row r="26">
          <cell r="B26">
            <v>2</v>
          </cell>
          <cell r="D26" t="str">
            <v>Pasang Roda Pintu Dorong</v>
          </cell>
          <cell r="H26" t="str">
            <v>Ls</v>
          </cell>
          <cell r="I26">
            <v>2</v>
          </cell>
          <cell r="J26" t="str">
            <v>Bh</v>
          </cell>
          <cell r="K26">
            <v>30000</v>
          </cell>
          <cell r="L26">
            <v>60000</v>
          </cell>
        </row>
        <row r="27">
          <cell r="B27">
            <v>3</v>
          </cell>
          <cell r="D27" t="str">
            <v>Pasang Rell Pintu Dorong Lengkap</v>
          </cell>
          <cell r="H27" t="str">
            <v>Supl.BMPK.17C</v>
          </cell>
          <cell r="I27">
            <v>12</v>
          </cell>
          <cell r="J27" t="str">
            <v>M'</v>
          </cell>
          <cell r="K27">
            <v>77302.52</v>
          </cell>
          <cell r="L27">
            <v>927630.24</v>
          </cell>
        </row>
        <row r="28">
          <cell r="B28">
            <v>4</v>
          </cell>
          <cell r="D28" t="str">
            <v>Pasang Grendel Pintu Besi</v>
          </cell>
          <cell r="H28" t="str">
            <v>Ls</v>
          </cell>
          <cell r="I28">
            <v>1</v>
          </cell>
          <cell r="J28" t="str">
            <v>Set</v>
          </cell>
          <cell r="K28">
            <v>30000</v>
          </cell>
          <cell r="L28">
            <v>30000</v>
          </cell>
        </row>
        <row r="29">
          <cell r="D29" t="str">
            <v>SUB TOTAL  III</v>
          </cell>
          <cell r="L29">
            <v>3316230.2199999997</v>
          </cell>
        </row>
        <row r="30">
          <cell r="B30" t="str">
            <v>IV</v>
          </cell>
          <cell r="D30" t="str">
            <v>PEKERJAAN PEMBUANGAN SISA PEKERJAAN</v>
          </cell>
        </row>
        <row r="31">
          <cell r="B31">
            <v>1</v>
          </cell>
          <cell r="D31" t="str">
            <v>Pembuangan Sisa Pekerjaan</v>
          </cell>
          <cell r="H31" t="str">
            <v>Ls</v>
          </cell>
          <cell r="I31">
            <v>1</v>
          </cell>
          <cell r="J31" t="str">
            <v>Ls</v>
          </cell>
          <cell r="K31">
            <v>227500</v>
          </cell>
          <cell r="L31">
            <v>227500</v>
          </cell>
        </row>
        <row r="32">
          <cell r="D32" t="str">
            <v>SUB TOTAL  IV</v>
          </cell>
          <cell r="L32">
            <v>227500</v>
          </cell>
        </row>
        <row r="33">
          <cell r="D33" t="str">
            <v>JUMLAH</v>
          </cell>
          <cell r="L33">
            <v>79249590.530000001</v>
          </cell>
        </row>
        <row r="34">
          <cell r="D34" t="str">
            <v>PPN 10% x A</v>
          </cell>
          <cell r="L34">
            <v>7924959.0530000003</v>
          </cell>
        </row>
        <row r="35">
          <cell r="D35" t="str">
            <v>JUMLAH  (A+B)</v>
          </cell>
          <cell r="L35">
            <v>87174549.583000004</v>
          </cell>
        </row>
        <row r="36">
          <cell r="D36" t="str">
            <v>JUMLAH DIBULATKAN</v>
          </cell>
          <cell r="L36">
            <v>87174000</v>
          </cell>
        </row>
        <row r="37">
          <cell r="N37" t="str">
            <v>REKAPITULASI RENCANA ANGGARAN BIAYA</v>
          </cell>
        </row>
        <row r="38">
          <cell r="N38" t="str">
            <v>OWNER'S ESTIMATE</v>
          </cell>
        </row>
        <row r="40">
          <cell r="N40" t="str">
            <v>Kegiatan</v>
          </cell>
          <cell r="O40" t="str">
            <v>:</v>
          </cell>
          <cell r="P40" t="str">
            <v>Pembangunan / Pemagaran Gedung Kantor, Gedung Sekolah</v>
          </cell>
        </row>
        <row r="41">
          <cell r="N41" t="str">
            <v>Pekerjaan</v>
          </cell>
          <cell r="O41" t="str">
            <v>:</v>
          </cell>
          <cell r="P41" t="str">
            <v>Pemagaran SMP Negeri 31 Bandar Lampung</v>
          </cell>
        </row>
        <row r="42">
          <cell r="N42" t="str">
            <v>Lokasi</v>
          </cell>
          <cell r="O42" t="str">
            <v>:</v>
          </cell>
          <cell r="P42" t="str">
            <v>Kota Bandar Lampung</v>
          </cell>
        </row>
        <row r="43">
          <cell r="N43" t="str">
            <v>Tahun Anggaran</v>
          </cell>
          <cell r="O43" t="str">
            <v>:</v>
          </cell>
          <cell r="P43" t="str">
            <v>2006</v>
          </cell>
        </row>
        <row r="45">
          <cell r="N45" t="str">
            <v>NO.</v>
          </cell>
          <cell r="O45" t="str">
            <v>URAIAN  PEKERJAAN</v>
          </cell>
          <cell r="U45" t="str">
            <v>TOTAL</v>
          </cell>
        </row>
        <row r="46">
          <cell r="U46" t="str">
            <v>HARGA</v>
          </cell>
        </row>
        <row r="47">
          <cell r="U47" t="str">
            <v>(Rp)</v>
          </cell>
        </row>
        <row r="48">
          <cell r="N48" t="str">
            <v>I</v>
          </cell>
          <cell r="P48" t="str">
            <v>PEKERJAAN PERSIAPAN</v>
          </cell>
          <cell r="U48">
            <v>5738918.2999999998</v>
          </cell>
        </row>
        <row r="49">
          <cell r="N49" t="str">
            <v>II</v>
          </cell>
          <cell r="P49" t="str">
            <v>PEKERJAAN PASANGAN PAGAR BETON PRECAST</v>
          </cell>
          <cell r="U49">
            <v>69966942.010000005</v>
          </cell>
        </row>
        <row r="50">
          <cell r="N50" t="str">
            <v>III</v>
          </cell>
          <cell r="P50" t="str">
            <v>PEKERJAAN PAGAR/ PINTU  BESI</v>
          </cell>
          <cell r="U50">
            <v>3316230.2199999997</v>
          </cell>
        </row>
        <row r="51">
          <cell r="N51" t="str">
            <v>IV</v>
          </cell>
          <cell r="P51" t="str">
            <v>PEKERJAAN PEMBUANGAN SISA PEKERJAAN</v>
          </cell>
          <cell r="U51">
            <v>227500</v>
          </cell>
        </row>
        <row r="52">
          <cell r="P52" t="str">
            <v>JUMLAH ( I  s/d.  IV)</v>
          </cell>
          <cell r="U52">
            <v>79249590.530000001</v>
          </cell>
        </row>
        <row r="53">
          <cell r="P53" t="str">
            <v>PPN 10%</v>
          </cell>
          <cell r="U53">
            <v>7924959.0530000003</v>
          </cell>
        </row>
        <row r="54">
          <cell r="P54" t="str">
            <v>TOTAL</v>
          </cell>
          <cell r="U54">
            <v>87174549.583000004</v>
          </cell>
        </row>
        <row r="55">
          <cell r="P55" t="str">
            <v>DIBULATKAN</v>
          </cell>
          <cell r="U55">
            <v>87174000</v>
          </cell>
        </row>
        <row r="57">
          <cell r="N57" t="str">
            <v>Terbilang</v>
          </cell>
          <cell r="O57" t="str">
            <v>:</v>
          </cell>
          <cell r="P57" t="str">
            <v>Delapan Puluh Tujuh Juta Seratus Tujuh Puluh Empat Ribu Rupiah</v>
          </cell>
        </row>
        <row r="60">
          <cell r="R60" t="str">
            <v>Bandar Lampung, .................2006</v>
          </cell>
        </row>
        <row r="61">
          <cell r="N61" t="str">
            <v>Disetujui</v>
          </cell>
        </row>
        <row r="62">
          <cell r="N62" t="str">
            <v>Pejabat Pembuat Komitmen/Pimpinan Kegiatan</v>
          </cell>
          <cell r="R62" t="str">
            <v>PANITIA PELELANGAN</v>
          </cell>
        </row>
        <row r="68">
          <cell r="N68" t="str">
            <v>A  Z  W  A  R,ST</v>
          </cell>
          <cell r="R68" t="str">
            <v>FAISOL MUCHTAR,ST</v>
          </cell>
        </row>
        <row r="69">
          <cell r="N69" t="str">
            <v>NIP.460020553</v>
          </cell>
          <cell r="R69" t="str">
            <v>NIP. 460021411</v>
          </cell>
        </row>
      </sheetData>
      <sheetData sheetId="12"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SMP Negeri 4 Bandar Lampung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Pembongkaran Pagar Lama / Pas. Bata</v>
          </cell>
          <cell r="H13" t="str">
            <v>L.3</v>
          </cell>
          <cell r="I13">
            <v>10.795</v>
          </cell>
          <cell r="J13" t="str">
            <v>m3</v>
          </cell>
          <cell r="K13">
            <v>116400</v>
          </cell>
          <cell r="L13">
            <v>1256538</v>
          </cell>
        </row>
        <row r="14">
          <cell r="B14">
            <v>2</v>
          </cell>
          <cell r="D14" t="str">
            <v>Penebangan Pohon Beringin dan Pembuangan Tunggul</v>
          </cell>
          <cell r="H14" t="str">
            <v>Ls</v>
          </cell>
          <cell r="I14">
            <v>5</v>
          </cell>
          <cell r="J14" t="str">
            <v>Bh</v>
          </cell>
          <cell r="K14">
            <v>125000</v>
          </cell>
          <cell r="L14">
            <v>625000</v>
          </cell>
        </row>
        <row r="15">
          <cell r="B15">
            <v>2</v>
          </cell>
          <cell r="D15" t="str">
            <v>Pembersihan Lokasi</v>
          </cell>
          <cell r="H15" t="str">
            <v>SNI-T-01-1991.1.5</v>
          </cell>
          <cell r="I15">
            <v>76.12</v>
          </cell>
          <cell r="J15" t="str">
            <v>M2</v>
          </cell>
          <cell r="K15">
            <v>3560</v>
          </cell>
          <cell r="L15">
            <v>270987.2</v>
          </cell>
        </row>
        <row r="16">
          <cell r="B16">
            <v>3</v>
          </cell>
          <cell r="D16" t="str">
            <v xml:space="preserve">Pasangan Bouwplank </v>
          </cell>
          <cell r="H16" t="str">
            <v>SNI-T-01-1991.1.6</v>
          </cell>
          <cell r="I16">
            <v>34.6</v>
          </cell>
          <cell r="J16" t="str">
            <v>M1</v>
          </cell>
          <cell r="K16">
            <v>26077.06</v>
          </cell>
          <cell r="L16">
            <v>902266.28</v>
          </cell>
        </row>
        <row r="17">
          <cell r="B17">
            <v>4</v>
          </cell>
          <cell r="D17" t="str">
            <v>Direksi Keet (Sewa)</v>
          </cell>
          <cell r="H17" t="str">
            <v>ls</v>
          </cell>
          <cell r="I17">
            <v>1</v>
          </cell>
          <cell r="J17" t="str">
            <v>Unit</v>
          </cell>
          <cell r="K17">
            <v>800000</v>
          </cell>
          <cell r="L17">
            <v>800000</v>
          </cell>
        </row>
        <row r="18">
          <cell r="B18">
            <v>5</v>
          </cell>
          <cell r="D18" t="str">
            <v>P3K</v>
          </cell>
          <cell r="H18" t="str">
            <v>ls</v>
          </cell>
          <cell r="I18">
            <v>1</v>
          </cell>
          <cell r="J18" t="str">
            <v>Unit</v>
          </cell>
          <cell r="K18">
            <v>100000</v>
          </cell>
          <cell r="L18">
            <v>100000</v>
          </cell>
        </row>
        <row r="19">
          <cell r="B19">
            <v>6</v>
          </cell>
          <cell r="D19" t="str">
            <v>Dokumentasi 0%, 25%, 50% dan 100%</v>
          </cell>
          <cell r="H19" t="str">
            <v>ls</v>
          </cell>
          <cell r="I19">
            <v>1</v>
          </cell>
          <cell r="J19" t="str">
            <v>Unit</v>
          </cell>
          <cell r="K19">
            <v>250000</v>
          </cell>
          <cell r="L19">
            <v>250000</v>
          </cell>
        </row>
        <row r="20">
          <cell r="B20">
            <v>7</v>
          </cell>
          <cell r="D20" t="str">
            <v>Papan Nama Proyek</v>
          </cell>
          <cell r="H20" t="str">
            <v>ls</v>
          </cell>
          <cell r="I20">
            <v>1</v>
          </cell>
          <cell r="J20" t="str">
            <v>Unit</v>
          </cell>
          <cell r="K20">
            <v>250000</v>
          </cell>
          <cell r="L20">
            <v>250000</v>
          </cell>
        </row>
        <row r="21">
          <cell r="D21" t="str">
            <v>SUB TOTAL  I</v>
          </cell>
          <cell r="L21">
            <v>4454791.4800000004</v>
          </cell>
        </row>
        <row r="22">
          <cell r="B22" t="str">
            <v>II</v>
          </cell>
          <cell r="D22" t="str">
            <v>PEKERJAAN GALIAN DAN TANAH</v>
          </cell>
        </row>
        <row r="23">
          <cell r="B23">
            <v>1</v>
          </cell>
          <cell r="D23" t="str">
            <v xml:space="preserve">Pek. Galian tanah lubang pondasi </v>
          </cell>
          <cell r="H23" t="str">
            <v>A.1</v>
          </cell>
          <cell r="I23">
            <v>38.753</v>
          </cell>
          <cell r="J23" t="str">
            <v>M3</v>
          </cell>
          <cell r="K23">
            <v>19775</v>
          </cell>
          <cell r="L23">
            <v>766340.58</v>
          </cell>
        </row>
        <row r="24">
          <cell r="B24">
            <v>2</v>
          </cell>
          <cell r="D24" t="str">
            <v>Pek. Urugan tanah sisi pondasi</v>
          </cell>
          <cell r="H24" t="str">
            <v>A.16</v>
          </cell>
          <cell r="I24">
            <v>9.6880000000000006</v>
          </cell>
          <cell r="J24" t="str">
            <v>M3</v>
          </cell>
          <cell r="K24">
            <v>6660</v>
          </cell>
          <cell r="L24">
            <v>64522.080000000002</v>
          </cell>
        </row>
        <row r="25">
          <cell r="B25">
            <v>3</v>
          </cell>
          <cell r="D25" t="str">
            <v>Pek. Urugan pasir di bawah pondasi t= 5 Cm</v>
          </cell>
          <cell r="H25" t="str">
            <v>A.18</v>
          </cell>
          <cell r="I25">
            <v>0.93799999999999994</v>
          </cell>
          <cell r="J25" t="str">
            <v>M3</v>
          </cell>
          <cell r="K25">
            <v>146691.20000000001</v>
          </cell>
          <cell r="L25">
            <v>137596.35</v>
          </cell>
        </row>
        <row r="26">
          <cell r="D26" t="str">
            <v>SUB TOTAL  II</v>
          </cell>
          <cell r="L26">
            <v>968459.00999999989</v>
          </cell>
        </row>
        <row r="27">
          <cell r="B27" t="str">
            <v>III</v>
          </cell>
          <cell r="D27" t="str">
            <v>PEKERJAAN PASANGAN DAN BETON</v>
          </cell>
        </row>
        <row r="28">
          <cell r="B28">
            <v>1</v>
          </cell>
          <cell r="D28" t="str">
            <v xml:space="preserve">Pas. Pondasi Batu Belah hitam adk. 1 : 4 </v>
          </cell>
          <cell r="H28" t="str">
            <v>G.32h+G.26(a)</v>
          </cell>
          <cell r="I28">
            <v>24.375</v>
          </cell>
          <cell r="J28" t="str">
            <v>M3</v>
          </cell>
          <cell r="K28">
            <v>527127.02</v>
          </cell>
          <cell r="L28">
            <v>12848721.109999999</v>
          </cell>
        </row>
        <row r="29">
          <cell r="B29">
            <v>2</v>
          </cell>
          <cell r="D29" t="str">
            <v xml:space="preserve">Pas. Talud Batu Belah hitam adk. 1 : 4 </v>
          </cell>
          <cell r="H29" t="str">
            <v>G.32h+G.26(a)</v>
          </cell>
          <cell r="I29">
            <v>1.46</v>
          </cell>
          <cell r="J29" t="str">
            <v>M3</v>
          </cell>
          <cell r="K29">
            <v>527127.02</v>
          </cell>
          <cell r="L29">
            <v>769605.45</v>
          </cell>
        </row>
        <row r="30">
          <cell r="B30">
            <v>3</v>
          </cell>
          <cell r="D30" t="str">
            <v>Pas. Sloof 15/20</v>
          </cell>
          <cell r="H30" t="str">
            <v>G.41+3/4 I.2(a)+1/2 F.8</v>
          </cell>
          <cell r="I30">
            <v>2.0760000000000001</v>
          </cell>
          <cell r="J30" t="str">
            <v>M3</v>
          </cell>
          <cell r="K30">
            <v>2649475.14</v>
          </cell>
          <cell r="L30">
            <v>5500310.3899999997</v>
          </cell>
        </row>
        <row r="31">
          <cell r="B31">
            <v>4</v>
          </cell>
          <cell r="D31" t="str">
            <v>Ring Balk 15/20</v>
          </cell>
          <cell r="H31" t="str">
            <v>G.41+3/4 I.2(a)+1/2 F.8</v>
          </cell>
          <cell r="I31">
            <v>2.0760000000000001</v>
          </cell>
          <cell r="J31" t="str">
            <v>M3</v>
          </cell>
          <cell r="K31">
            <v>2649475.14</v>
          </cell>
          <cell r="L31">
            <v>5500310.3899999997</v>
          </cell>
        </row>
        <row r="32">
          <cell r="B32">
            <v>5</v>
          </cell>
          <cell r="D32" t="str">
            <v>Pas. Kolom 25/25</v>
          </cell>
          <cell r="H32" t="str">
            <v>G.41+3/4 I.2(a)+1/2 F.8</v>
          </cell>
          <cell r="I32">
            <v>2.875</v>
          </cell>
          <cell r="J32" t="str">
            <v>M3</v>
          </cell>
          <cell r="K32">
            <v>2649475.14</v>
          </cell>
          <cell r="L32">
            <v>7617241.0300000003</v>
          </cell>
        </row>
        <row r="33">
          <cell r="B33">
            <v>6</v>
          </cell>
          <cell r="D33" t="str">
            <v>Pas. Dinding Bata adk 1:4</v>
          </cell>
          <cell r="H33" t="str">
            <v>G.33h+G.32a</v>
          </cell>
          <cell r="I33">
            <v>7.827</v>
          </cell>
          <cell r="J33" t="str">
            <v>M3</v>
          </cell>
          <cell r="K33">
            <v>383258.81</v>
          </cell>
          <cell r="L33">
            <v>2999766.71</v>
          </cell>
        </row>
        <row r="34">
          <cell r="B34">
            <v>7</v>
          </cell>
          <cell r="D34" t="str">
            <v>Plesteran Dinding adk 1: 4</v>
          </cell>
          <cell r="H34" t="str">
            <v>G.50q+G.48</v>
          </cell>
          <cell r="I34">
            <v>156.54499999999999</v>
          </cell>
          <cell r="J34" t="str">
            <v>M2</v>
          </cell>
          <cell r="K34">
            <v>19133.61</v>
          </cell>
          <cell r="L34">
            <v>2995270.98</v>
          </cell>
        </row>
        <row r="35">
          <cell r="B35">
            <v>8</v>
          </cell>
          <cell r="D35" t="str">
            <v>Pasang Kolom Profil Bulat L=2.5 m</v>
          </cell>
          <cell r="H35" t="str">
            <v>Ls</v>
          </cell>
          <cell r="I35">
            <v>2</v>
          </cell>
          <cell r="J35" t="str">
            <v>Bh</v>
          </cell>
          <cell r="K35">
            <v>30000</v>
          </cell>
          <cell r="L35">
            <v>60000</v>
          </cell>
        </row>
        <row r="36">
          <cell r="D36" t="str">
            <v>SUB TOTAL  III</v>
          </cell>
          <cell r="L36">
            <v>38291226.059999995</v>
          </cell>
        </row>
        <row r="37">
          <cell r="B37" t="str">
            <v>IV</v>
          </cell>
          <cell r="D37" t="str">
            <v>PEKERJAAN PAGAR/ PINTU  BESI</v>
          </cell>
        </row>
        <row r="38">
          <cell r="B38">
            <v>1</v>
          </cell>
          <cell r="D38" t="str">
            <v>Pintu Besi Dorong</v>
          </cell>
          <cell r="H38" t="str">
            <v>Supl.BMPK.17</v>
          </cell>
          <cell r="I38">
            <v>9.9</v>
          </cell>
          <cell r="J38" t="str">
            <v>M2</v>
          </cell>
          <cell r="K38">
            <v>340533.33</v>
          </cell>
          <cell r="L38">
            <v>3371279.97</v>
          </cell>
        </row>
        <row r="39">
          <cell r="B39">
            <v>2</v>
          </cell>
          <cell r="D39" t="str">
            <v>Pasang Roda Pintu Dorong</v>
          </cell>
          <cell r="H39" t="str">
            <v>Ls</v>
          </cell>
          <cell r="I39">
            <v>6</v>
          </cell>
          <cell r="J39" t="str">
            <v>Bh</v>
          </cell>
          <cell r="K39">
            <v>30000</v>
          </cell>
          <cell r="L39">
            <v>180000</v>
          </cell>
        </row>
        <row r="40">
          <cell r="B40">
            <v>3</v>
          </cell>
          <cell r="D40" t="str">
            <v>Pasang Rell Pintu Dorong Lengkap</v>
          </cell>
          <cell r="H40" t="str">
            <v>Supl.BMPK.17C</v>
          </cell>
          <cell r="I40">
            <v>20</v>
          </cell>
          <cell r="J40" t="str">
            <v>M'</v>
          </cell>
          <cell r="K40">
            <v>77302.52</v>
          </cell>
          <cell r="L40">
            <v>1546050.4</v>
          </cell>
        </row>
        <row r="41">
          <cell r="B41">
            <v>4</v>
          </cell>
          <cell r="D41" t="str">
            <v>Pasang Grendel Pintu Besi</v>
          </cell>
          <cell r="H41" t="str">
            <v>Ls</v>
          </cell>
          <cell r="I41">
            <v>1</v>
          </cell>
          <cell r="J41" t="str">
            <v>Set</v>
          </cell>
          <cell r="K41">
            <v>30000</v>
          </cell>
          <cell r="L41">
            <v>30000</v>
          </cell>
        </row>
        <row r="42">
          <cell r="D42" t="str">
            <v>SUB TOTAL  IV</v>
          </cell>
          <cell r="L42">
            <v>5127330.37</v>
          </cell>
        </row>
        <row r="43">
          <cell r="B43" t="str">
            <v>V</v>
          </cell>
          <cell r="D43" t="str">
            <v>PEKERJAAN PEMBUANGAN SISA PEKERJAAN</v>
          </cell>
        </row>
        <row r="44">
          <cell r="B44">
            <v>1</v>
          </cell>
          <cell r="D44" t="str">
            <v>Pembuangan Sisa Pekerjaan</v>
          </cell>
          <cell r="H44" t="str">
            <v>Ls</v>
          </cell>
          <cell r="I44">
            <v>1</v>
          </cell>
          <cell r="J44" t="str">
            <v>Ls</v>
          </cell>
          <cell r="K44">
            <v>200000</v>
          </cell>
          <cell r="L44">
            <v>200000</v>
          </cell>
        </row>
        <row r="45">
          <cell r="D45" t="str">
            <v>SUB TOTAL  V</v>
          </cell>
          <cell r="L45">
            <v>200000</v>
          </cell>
        </row>
        <row r="46">
          <cell r="D46" t="str">
            <v>JUMLAH</v>
          </cell>
          <cell r="L46">
            <v>49041806.920000002</v>
          </cell>
        </row>
        <row r="47">
          <cell r="D47" t="str">
            <v>PPN 10% X A</v>
          </cell>
          <cell r="L47">
            <v>4904180.6920000007</v>
          </cell>
        </row>
        <row r="48">
          <cell r="D48" t="str">
            <v>JUMLAH  (A+B)</v>
          </cell>
          <cell r="L48">
            <v>53945987.612000003</v>
          </cell>
        </row>
        <row r="49">
          <cell r="D49" t="str">
            <v>JUMLAH DIBULATKAN</v>
          </cell>
          <cell r="L49">
            <v>53945000</v>
          </cell>
        </row>
        <row r="50">
          <cell r="N50" t="str">
            <v>REKAPITULASI RENCANA ANGGARAN BIAYA</v>
          </cell>
        </row>
        <row r="51">
          <cell r="N51" t="str">
            <v>OWNER'S ESTIMATE</v>
          </cell>
        </row>
        <row r="53">
          <cell r="N53" t="str">
            <v>Kegiatan</v>
          </cell>
          <cell r="O53" t="str">
            <v>:</v>
          </cell>
          <cell r="P53" t="str">
            <v>Pembangunan / Pemagaran Gedung Kantor, Gedung Sekolah</v>
          </cell>
        </row>
        <row r="54">
          <cell r="N54" t="str">
            <v>Pekerjaan</v>
          </cell>
          <cell r="O54" t="str">
            <v>:</v>
          </cell>
          <cell r="P54" t="str">
            <v>Pemagaran SMP Negeri 4 Bandar Lampung</v>
          </cell>
        </row>
        <row r="55">
          <cell r="N55" t="str">
            <v>Lokasi</v>
          </cell>
          <cell r="O55" t="str">
            <v>:</v>
          </cell>
          <cell r="P55" t="str">
            <v>Kota Bandar Lampung</v>
          </cell>
        </row>
        <row r="56">
          <cell r="N56" t="str">
            <v>Tahun Anggaran</v>
          </cell>
          <cell r="O56" t="str">
            <v>:</v>
          </cell>
          <cell r="P56" t="str">
            <v>2006</v>
          </cell>
        </row>
        <row r="58">
          <cell r="N58" t="str">
            <v>NO.</v>
          </cell>
          <cell r="O58" t="str">
            <v>URAIAN  PEKERJAAN</v>
          </cell>
          <cell r="U58" t="str">
            <v>TOTAL</v>
          </cell>
        </row>
        <row r="59">
          <cell r="U59" t="str">
            <v>HARGA</v>
          </cell>
        </row>
        <row r="60">
          <cell r="U60" t="str">
            <v>(Rp)</v>
          </cell>
        </row>
        <row r="61">
          <cell r="N61" t="str">
            <v>I</v>
          </cell>
          <cell r="P61" t="str">
            <v>PEKERJAAN PERSIAPAN</v>
          </cell>
          <cell r="U61">
            <v>4454791.4800000004</v>
          </cell>
        </row>
        <row r="62">
          <cell r="N62" t="str">
            <v>II</v>
          </cell>
          <cell r="P62" t="str">
            <v>PEKERJAAN GALIAN DAN TANAH</v>
          </cell>
          <cell r="U62">
            <v>968459.00999999989</v>
          </cell>
        </row>
        <row r="63">
          <cell r="N63" t="str">
            <v>III</v>
          </cell>
          <cell r="P63" t="str">
            <v>PEKERJAAN PASANGAN DAN BETON</v>
          </cell>
          <cell r="U63">
            <v>38291226.059999995</v>
          </cell>
        </row>
        <row r="64">
          <cell r="N64" t="str">
            <v>IV</v>
          </cell>
          <cell r="P64" t="str">
            <v>PEKERJAAN PAGAR/ PINTU  BESI</v>
          </cell>
          <cell r="U64">
            <v>5127330.37</v>
          </cell>
        </row>
        <row r="65">
          <cell r="N65" t="str">
            <v>V</v>
          </cell>
          <cell r="P65" t="str">
            <v>PEKERJAAN PEMBUANGAN SISA PEKERJAAN</v>
          </cell>
          <cell r="U65">
            <v>200000</v>
          </cell>
        </row>
        <row r="66">
          <cell r="P66" t="str">
            <v>JUMLAH ( I  s/d.  V)</v>
          </cell>
          <cell r="U66">
            <v>49041806.919999994</v>
          </cell>
        </row>
        <row r="67">
          <cell r="P67" t="str">
            <v>PPN 10%</v>
          </cell>
          <cell r="U67">
            <v>4904180.6919999998</v>
          </cell>
        </row>
        <row r="68">
          <cell r="P68" t="str">
            <v>TOTAL</v>
          </cell>
          <cell r="U68">
            <v>53945987.611999996</v>
          </cell>
        </row>
        <row r="69">
          <cell r="P69" t="str">
            <v>DIBULATKAN</v>
          </cell>
          <cell r="U69">
            <v>53945000</v>
          </cell>
        </row>
        <row r="71">
          <cell r="N71" t="str">
            <v>Terbilang</v>
          </cell>
          <cell r="O71" t="str">
            <v>:</v>
          </cell>
          <cell r="P71" t="str">
            <v>Lima Puluh Tiga Juta Sembilan Ratus Empat Puluh Lima Ribu Rupiah</v>
          </cell>
        </row>
        <row r="74">
          <cell r="R74" t="str">
            <v>Bandar Lampung, .................2006</v>
          </cell>
        </row>
        <row r="75">
          <cell r="N75" t="str">
            <v>Disetujui</v>
          </cell>
        </row>
        <row r="76">
          <cell r="N76" t="str">
            <v>Pejabat Pembuat Komitmen/Pimpinan Kegiatan</v>
          </cell>
          <cell r="R76" t="str">
            <v>PANITIA PELELANGAN</v>
          </cell>
        </row>
        <row r="82">
          <cell r="N82" t="str">
            <v>A  Z  W  A  R,ST</v>
          </cell>
          <cell r="R82" t="str">
            <v>FAISOL MUCHTAR,ST</v>
          </cell>
        </row>
        <row r="83">
          <cell r="N83" t="str">
            <v>NIP.460020553</v>
          </cell>
          <cell r="R83" t="str">
            <v>NIP. 460021411</v>
          </cell>
        </row>
      </sheetData>
      <sheetData sheetId="13" refreshError="1"/>
      <sheetData sheetId="14"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SMA Negeri 14 Bandar Lampung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202.416</v>
          </cell>
          <cell r="J13" t="str">
            <v>M2</v>
          </cell>
          <cell r="K13">
            <v>3560</v>
          </cell>
          <cell r="L13">
            <v>720600.96</v>
          </cell>
        </row>
        <row r="14">
          <cell r="B14">
            <v>2</v>
          </cell>
          <cell r="D14" t="str">
            <v xml:space="preserve">Pasangan Bouwplank </v>
          </cell>
          <cell r="H14" t="str">
            <v>SNI-T-01-1991.1.6</v>
          </cell>
          <cell r="I14">
            <v>50</v>
          </cell>
          <cell r="J14" t="str">
            <v>M1</v>
          </cell>
          <cell r="K14">
            <v>26077.06</v>
          </cell>
          <cell r="L14">
            <v>1303853</v>
          </cell>
        </row>
        <row r="15">
          <cell r="B15">
            <v>3</v>
          </cell>
          <cell r="D15" t="str">
            <v>Direksi Keet (Sewa)</v>
          </cell>
          <cell r="H15" t="str">
            <v>ls</v>
          </cell>
          <cell r="I15">
            <v>1</v>
          </cell>
          <cell r="J15" t="str">
            <v>Unit</v>
          </cell>
          <cell r="L15">
            <v>0</v>
          </cell>
        </row>
        <row r="16">
          <cell r="B16">
            <v>4</v>
          </cell>
          <cell r="D16" t="str">
            <v>P3K</v>
          </cell>
          <cell r="H16" t="str">
            <v>ls</v>
          </cell>
          <cell r="I16">
            <v>1</v>
          </cell>
          <cell r="J16" t="str">
            <v>Unit</v>
          </cell>
          <cell r="L16">
            <v>0</v>
          </cell>
        </row>
        <row r="17">
          <cell r="B17">
            <v>5</v>
          </cell>
          <cell r="D17" t="str">
            <v>Dokumentasi 0%, 25%, 50% dan 100%</v>
          </cell>
          <cell r="H17" t="str">
            <v>ls</v>
          </cell>
          <cell r="I17">
            <v>1</v>
          </cell>
          <cell r="J17" t="str">
            <v>Unit</v>
          </cell>
          <cell r="L17">
            <v>0</v>
          </cell>
        </row>
        <row r="18">
          <cell r="B18">
            <v>6</v>
          </cell>
          <cell r="D18" t="str">
            <v>Papan Nama Proyek</v>
          </cell>
          <cell r="H18" t="str">
            <v>ls</v>
          </cell>
          <cell r="I18">
            <v>1</v>
          </cell>
          <cell r="J18" t="str">
            <v>Unit</v>
          </cell>
          <cell r="L18">
            <v>0</v>
          </cell>
        </row>
        <row r="19">
          <cell r="D19" t="str">
            <v>SUB TOTAL  I</v>
          </cell>
          <cell r="L19">
            <v>2024453.96</v>
          </cell>
        </row>
        <row r="20">
          <cell r="B20" t="str">
            <v>II</v>
          </cell>
          <cell r="D20" t="str">
            <v>PEKERJAAN GALIAN DAN TANAH</v>
          </cell>
        </row>
        <row r="21">
          <cell r="B21">
            <v>1</v>
          </cell>
          <cell r="D21" t="str">
            <v xml:space="preserve">Pek. Galian tanah lubang pondasi </v>
          </cell>
          <cell r="H21" t="str">
            <v>A.1</v>
          </cell>
          <cell r="I21">
            <v>50.603999999999999</v>
          </cell>
          <cell r="J21" t="str">
            <v>M3</v>
          </cell>
          <cell r="K21">
            <v>19775</v>
          </cell>
          <cell r="L21">
            <v>1000694.1</v>
          </cell>
        </row>
        <row r="22">
          <cell r="B22">
            <v>2</v>
          </cell>
          <cell r="D22" t="str">
            <v>Pek. Urugan tanah sisi pondasi</v>
          </cell>
          <cell r="H22" t="str">
            <v>A.16</v>
          </cell>
          <cell r="I22">
            <v>12.651</v>
          </cell>
          <cell r="J22" t="str">
            <v>M3</v>
          </cell>
          <cell r="K22">
            <v>6660</v>
          </cell>
          <cell r="L22">
            <v>84255.66</v>
          </cell>
        </row>
        <row r="23">
          <cell r="B23">
            <v>3</v>
          </cell>
          <cell r="D23" t="str">
            <v>Pek. Urugan pasir di bawah pondasi t= 5 Cm</v>
          </cell>
          <cell r="H23" t="str">
            <v>A.18</v>
          </cell>
          <cell r="I23">
            <v>4.2169999999999996</v>
          </cell>
          <cell r="J23" t="str">
            <v>M3</v>
          </cell>
          <cell r="K23">
            <v>146691.20000000001</v>
          </cell>
          <cell r="L23">
            <v>618596.79</v>
          </cell>
        </row>
        <row r="24">
          <cell r="D24" t="str">
            <v>SUB TOTAL  II</v>
          </cell>
          <cell r="L24">
            <v>1703546.55</v>
          </cell>
        </row>
        <row r="25">
          <cell r="B25" t="str">
            <v>III</v>
          </cell>
          <cell r="D25" t="str">
            <v>PEKERJAAN PASANGAN DAN BETON</v>
          </cell>
        </row>
        <row r="26">
          <cell r="B26">
            <v>1</v>
          </cell>
          <cell r="D26" t="str">
            <v xml:space="preserve">Pas. Pondasi Batu Belah hitam adk. 1 : 4 </v>
          </cell>
          <cell r="H26" t="str">
            <v>G.32h+G.26(a)</v>
          </cell>
          <cell r="I26">
            <v>42.17</v>
          </cell>
          <cell r="J26" t="str">
            <v>M3</v>
          </cell>
          <cell r="K26">
            <v>527127.02</v>
          </cell>
          <cell r="L26">
            <v>22228946.43</v>
          </cell>
        </row>
        <row r="27">
          <cell r="B27">
            <v>2</v>
          </cell>
          <cell r="D27" t="str">
            <v>Pas. Sloof 12/25</v>
          </cell>
          <cell r="H27" t="str">
            <v>G.41+3/4 I.2(a)+1/2 F.8</v>
          </cell>
          <cell r="I27">
            <v>5.0599999999999996</v>
          </cell>
          <cell r="J27" t="str">
            <v>M3</v>
          </cell>
          <cell r="K27">
            <v>2649475.14</v>
          </cell>
          <cell r="L27">
            <v>13406344.210000001</v>
          </cell>
        </row>
        <row r="28">
          <cell r="B28">
            <v>3</v>
          </cell>
          <cell r="D28" t="str">
            <v>Pas. Kolom Praktis12/12 (tiap 3 M)</v>
          </cell>
          <cell r="H28" t="str">
            <v>G.41+3/4 I.2(a)+1/2 F.8</v>
          </cell>
          <cell r="I28">
            <v>1.145</v>
          </cell>
          <cell r="J28" t="str">
            <v>M3</v>
          </cell>
          <cell r="K28">
            <v>2649475.14</v>
          </cell>
          <cell r="L28">
            <v>3033649.04</v>
          </cell>
        </row>
        <row r="29">
          <cell r="B29">
            <v>4</v>
          </cell>
          <cell r="D29" t="str">
            <v>Pas. Kolom 25/25</v>
          </cell>
          <cell r="H29" t="str">
            <v>G.41+3/4 I.2(a)+1/2 F.8</v>
          </cell>
          <cell r="I29">
            <v>0.56299999999999994</v>
          </cell>
          <cell r="J29" t="str">
            <v>M3</v>
          </cell>
          <cell r="K29">
            <v>2649475.14</v>
          </cell>
          <cell r="L29">
            <v>1491654.5</v>
          </cell>
        </row>
        <row r="30">
          <cell r="B30">
            <v>5</v>
          </cell>
          <cell r="D30" t="str">
            <v>Pas. Dinding Bata adk 1:4</v>
          </cell>
          <cell r="H30" t="str">
            <v>G.33h+G.32a</v>
          </cell>
          <cell r="I30">
            <v>20.895</v>
          </cell>
          <cell r="J30" t="str">
            <v>M3</v>
          </cell>
          <cell r="K30">
            <v>383258.81</v>
          </cell>
          <cell r="L30">
            <v>8008192.8300000001</v>
          </cell>
        </row>
        <row r="31">
          <cell r="B31">
            <v>6</v>
          </cell>
          <cell r="D31" t="str">
            <v>Plesteran Dinding adk 1: 4</v>
          </cell>
          <cell r="H31" t="str">
            <v>G.50q+G.48</v>
          </cell>
          <cell r="I31">
            <v>468.536</v>
          </cell>
          <cell r="J31" t="str">
            <v>M2</v>
          </cell>
          <cell r="K31">
            <v>19133.61</v>
          </cell>
          <cell r="L31">
            <v>8964785.0899999999</v>
          </cell>
        </row>
        <row r="32">
          <cell r="D32" t="str">
            <v>SUB TOTAL  III</v>
          </cell>
          <cell r="L32">
            <v>57133572.099999994</v>
          </cell>
        </row>
        <row r="33">
          <cell r="B33" t="str">
            <v>IV</v>
          </cell>
          <cell r="D33" t="str">
            <v>PEKERJAAN PAGAR/ PINTU  BESI</v>
          </cell>
        </row>
        <row r="34">
          <cell r="B34">
            <v>1</v>
          </cell>
          <cell r="D34" t="str">
            <v>Pagar BRC Lengkap h=1.20</v>
          </cell>
          <cell r="H34" t="str">
            <v>Supl.BMPK.17A</v>
          </cell>
          <cell r="I34">
            <v>4.92</v>
          </cell>
          <cell r="J34" t="str">
            <v>M2</v>
          </cell>
          <cell r="K34">
            <v>249511.5</v>
          </cell>
          <cell r="L34">
            <v>1227596.58</v>
          </cell>
        </row>
        <row r="35">
          <cell r="D35" t="str">
            <v>SUB TOTAL  IV</v>
          </cell>
          <cell r="L35">
            <v>1227596.58</v>
          </cell>
        </row>
        <row r="36">
          <cell r="B36" t="str">
            <v>V</v>
          </cell>
          <cell r="D36" t="str">
            <v>PEKERJAAN PEMBUANGAN SISA PEKERJAAN</v>
          </cell>
        </row>
        <row r="37">
          <cell r="B37">
            <v>1</v>
          </cell>
          <cell r="D37" t="str">
            <v>Pembuangan Sisa Pekerjaan</v>
          </cell>
          <cell r="H37" t="str">
            <v>Ls</v>
          </cell>
          <cell r="I37">
            <v>1</v>
          </cell>
          <cell r="J37" t="str">
            <v>Ls</v>
          </cell>
          <cell r="L37">
            <v>0</v>
          </cell>
        </row>
        <row r="38">
          <cell r="D38" t="str">
            <v>SUB TOTAL  V</v>
          </cell>
          <cell r="L38">
            <v>0</v>
          </cell>
        </row>
        <row r="39">
          <cell r="D39" t="str">
            <v>JUMLAH</v>
          </cell>
          <cell r="L39">
            <v>62089169.18999999</v>
          </cell>
        </row>
        <row r="40">
          <cell r="D40" t="str">
            <v>PPN (10% X A)</v>
          </cell>
          <cell r="L40">
            <v>6208916.9189999998</v>
          </cell>
        </row>
        <row r="41">
          <cell r="D41" t="str">
            <v>JUMLAH  (A+B)</v>
          </cell>
          <cell r="L41">
            <v>68298086.108999997</v>
          </cell>
        </row>
        <row r="42">
          <cell r="D42" t="str">
            <v>JUMLAH DIBULATKAN</v>
          </cell>
          <cell r="L42">
            <v>68298000</v>
          </cell>
        </row>
        <row r="43">
          <cell r="N43" t="str">
            <v>REKAPITULASI RENCANA ANGGARAN BIAYA</v>
          </cell>
        </row>
        <row r="44">
          <cell r="N44" t="str">
            <v>OWNER'S ESTIMATE</v>
          </cell>
        </row>
        <row r="46">
          <cell r="N46" t="str">
            <v>Kegiatan</v>
          </cell>
          <cell r="O46" t="str">
            <v>:</v>
          </cell>
          <cell r="P46" t="str">
            <v>Pembangunan / Pemagaran Gedung Kantor, Gedung Sekolah</v>
          </cell>
        </row>
        <row r="47">
          <cell r="N47" t="str">
            <v>Pekerjaan</v>
          </cell>
          <cell r="O47" t="str">
            <v>:</v>
          </cell>
          <cell r="P47" t="str">
            <v>Pemagaran SMA Negeri 14 Bandar Lampung</v>
          </cell>
        </row>
        <row r="48">
          <cell r="N48" t="str">
            <v>Lokasi</v>
          </cell>
          <cell r="O48" t="str">
            <v>:</v>
          </cell>
          <cell r="P48" t="str">
            <v>Kota Bandar Lampung</v>
          </cell>
        </row>
        <row r="49">
          <cell r="N49" t="str">
            <v>Tahun Anggaran</v>
          </cell>
          <cell r="O49" t="str">
            <v>:</v>
          </cell>
          <cell r="P49" t="str">
            <v>2006</v>
          </cell>
        </row>
        <row r="51">
          <cell r="N51" t="str">
            <v>NO.</v>
          </cell>
          <cell r="O51" t="str">
            <v>URAIAN  PEKERJAAN</v>
          </cell>
          <cell r="U51" t="str">
            <v>TOTAL</v>
          </cell>
        </row>
        <row r="52">
          <cell r="U52" t="str">
            <v>HARGA</v>
          </cell>
        </row>
        <row r="53">
          <cell r="U53" t="str">
            <v>(Rp)</v>
          </cell>
        </row>
        <row r="54">
          <cell r="N54" t="str">
            <v>I</v>
          </cell>
          <cell r="P54" t="str">
            <v>PEKERJAAN PERSIAPAN</v>
          </cell>
          <cell r="U54">
            <v>2024453.96</v>
          </cell>
        </row>
        <row r="55">
          <cell r="N55" t="str">
            <v>II</v>
          </cell>
          <cell r="P55" t="str">
            <v>PEKERJAAN GALIAN DAN TANAH</v>
          </cell>
          <cell r="U55">
            <v>1703546.55</v>
          </cell>
        </row>
        <row r="56">
          <cell r="N56" t="str">
            <v>III</v>
          </cell>
          <cell r="P56" t="str">
            <v>PEKERJAAN PASANGAN DAN BETON</v>
          </cell>
          <cell r="U56">
            <v>57133572.099999994</v>
          </cell>
        </row>
        <row r="57">
          <cell r="N57" t="str">
            <v>IV</v>
          </cell>
          <cell r="P57" t="str">
            <v>PEKERJAAN PAGAR/ PINTU  BESI</v>
          </cell>
          <cell r="U57">
            <v>1227596.58</v>
          </cell>
        </row>
        <row r="58">
          <cell r="N58" t="str">
            <v>V</v>
          </cell>
          <cell r="P58" t="str">
            <v>PEKERJAAN PEMBUANGAN SISA PEKERJAAN</v>
          </cell>
          <cell r="U58">
            <v>0</v>
          </cell>
        </row>
        <row r="59">
          <cell r="P59" t="str">
            <v>JUMLAH ( I  s/d.  V)</v>
          </cell>
          <cell r="U59">
            <v>62089169.18999999</v>
          </cell>
        </row>
        <row r="60">
          <cell r="P60" t="str">
            <v>PPN 10%</v>
          </cell>
          <cell r="U60">
            <v>6208916.9189999998</v>
          </cell>
        </row>
        <row r="61">
          <cell r="P61" t="str">
            <v>TOTAL</v>
          </cell>
          <cell r="U61">
            <v>68298086.108999997</v>
          </cell>
        </row>
        <row r="62">
          <cell r="P62" t="str">
            <v>DIBULATKAN</v>
          </cell>
          <cell r="U62">
            <v>68298000</v>
          </cell>
        </row>
        <row r="64">
          <cell r="N64" t="str">
            <v>Terbilang</v>
          </cell>
          <cell r="O64" t="str">
            <v>:</v>
          </cell>
          <cell r="P64" t="str">
            <v>Enam Puluh Delapan Juta Dua Ratus Sembilan Puluh Delapan Ribu Rupiah</v>
          </cell>
        </row>
        <row r="67">
          <cell r="R67" t="str">
            <v>Bandar Lampung, .................2006</v>
          </cell>
        </row>
        <row r="68">
          <cell r="N68" t="str">
            <v>Disetujui</v>
          </cell>
        </row>
        <row r="69">
          <cell r="N69" t="str">
            <v>Pejabat Pembuat Komitmen/Pimpinan Kegiatan</v>
          </cell>
          <cell r="R69" t="str">
            <v>PANITIA PELELANGAN</v>
          </cell>
        </row>
        <row r="75">
          <cell r="N75" t="str">
            <v>A  Z  W  A  R,ST</v>
          </cell>
          <cell r="R75" t="str">
            <v>FAISOL MUCHTAR,ST</v>
          </cell>
        </row>
        <row r="76">
          <cell r="N76" t="str">
            <v>NIP.460020553</v>
          </cell>
          <cell r="R76" t="str">
            <v>NIP. 460021411</v>
          </cell>
        </row>
      </sheetData>
      <sheetData sheetId="15"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Kejaksaan Negeri Bandar Lampung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84</v>
          </cell>
          <cell r="J13" t="str">
            <v>M2</v>
          </cell>
          <cell r="K13">
            <v>3560</v>
          </cell>
          <cell r="L13">
            <v>299040</v>
          </cell>
        </row>
        <row r="14">
          <cell r="B14">
            <v>2</v>
          </cell>
          <cell r="D14" t="str">
            <v xml:space="preserve">Pasangan Bouwplank </v>
          </cell>
          <cell r="H14" t="str">
            <v>SNI-T-01-1991.1.6</v>
          </cell>
          <cell r="I14">
            <v>70</v>
          </cell>
          <cell r="J14" t="str">
            <v>M1</v>
          </cell>
          <cell r="K14">
            <v>26077.06</v>
          </cell>
          <cell r="L14">
            <v>1825394.2</v>
          </cell>
        </row>
        <row r="15">
          <cell r="B15">
            <v>3</v>
          </cell>
          <cell r="D15" t="str">
            <v>Pengangkutan Material ke lokasi pekerjaan</v>
          </cell>
          <cell r="H15" t="str">
            <v>ls</v>
          </cell>
          <cell r="I15">
            <v>1</v>
          </cell>
          <cell r="J15" t="str">
            <v>Ls</v>
          </cell>
          <cell r="K15">
            <v>1500000</v>
          </cell>
          <cell r="L15">
            <v>1500000</v>
          </cell>
        </row>
        <row r="16">
          <cell r="B16">
            <v>4</v>
          </cell>
          <cell r="D16" t="str">
            <v>Direksi Keet (Sewa)</v>
          </cell>
          <cell r="H16" t="str">
            <v>ls</v>
          </cell>
          <cell r="I16">
            <v>1</v>
          </cell>
          <cell r="J16" t="str">
            <v>Unit</v>
          </cell>
          <cell r="K16">
            <v>800000</v>
          </cell>
          <cell r="L16">
            <v>800000</v>
          </cell>
        </row>
        <row r="17">
          <cell r="B17">
            <v>5</v>
          </cell>
          <cell r="D17" t="str">
            <v>P3K</v>
          </cell>
          <cell r="H17" t="str">
            <v>ls</v>
          </cell>
          <cell r="I17">
            <v>1</v>
          </cell>
          <cell r="J17" t="str">
            <v>Unit</v>
          </cell>
          <cell r="K17">
            <v>250000</v>
          </cell>
          <cell r="L17">
            <v>250000</v>
          </cell>
        </row>
        <row r="18">
          <cell r="B18">
            <v>6</v>
          </cell>
          <cell r="D18" t="str">
            <v>Dokumentasi 0%, 25%, 50% dan 100%</v>
          </cell>
          <cell r="H18" t="str">
            <v>ls</v>
          </cell>
          <cell r="I18">
            <v>1</v>
          </cell>
          <cell r="J18" t="str">
            <v>Unit</v>
          </cell>
          <cell r="K18">
            <v>250000</v>
          </cell>
          <cell r="L18">
            <v>250000</v>
          </cell>
        </row>
        <row r="19">
          <cell r="B19">
            <v>7</v>
          </cell>
          <cell r="D19" t="str">
            <v>Papan Nama Proyek</v>
          </cell>
          <cell r="H19" t="str">
            <v>ls</v>
          </cell>
          <cell r="I19">
            <v>1</v>
          </cell>
          <cell r="J19" t="str">
            <v>Unit</v>
          </cell>
          <cell r="K19">
            <v>250000</v>
          </cell>
          <cell r="L19">
            <v>250000</v>
          </cell>
        </row>
        <row r="20">
          <cell r="B20">
            <v>8</v>
          </cell>
          <cell r="D20" t="str">
            <v>Alat Bantu / stegerwerk dll</v>
          </cell>
          <cell r="H20" t="str">
            <v>ls</v>
          </cell>
          <cell r="I20">
            <v>1</v>
          </cell>
          <cell r="J20" t="str">
            <v>Unit</v>
          </cell>
          <cell r="K20">
            <v>800000</v>
          </cell>
          <cell r="L20">
            <v>800000</v>
          </cell>
        </row>
        <row r="21">
          <cell r="D21" t="str">
            <v>SUB TOTAL  I</v>
          </cell>
          <cell r="L21">
            <v>5974434.2000000002</v>
          </cell>
        </row>
        <row r="22">
          <cell r="B22" t="str">
            <v>II</v>
          </cell>
          <cell r="D22" t="str">
            <v>REHAB PAGAR SAMPING KIRI BANGUNAN</v>
          </cell>
        </row>
        <row r="23">
          <cell r="B23">
            <v>1</v>
          </cell>
          <cell r="D23" t="str">
            <v>Pembongkaran Pasangan Bata</v>
          </cell>
          <cell r="H23" t="str">
            <v>L.3</v>
          </cell>
          <cell r="I23">
            <v>0.54</v>
          </cell>
          <cell r="J23" t="str">
            <v>M3</v>
          </cell>
          <cell r="K23">
            <v>116400</v>
          </cell>
          <cell r="L23">
            <v>62856</v>
          </cell>
        </row>
        <row r="24">
          <cell r="B24">
            <v>2</v>
          </cell>
          <cell r="D24" t="str">
            <v>Pembongkaran Fondasi</v>
          </cell>
          <cell r="H24" t="str">
            <v>L.3</v>
          </cell>
          <cell r="I24">
            <v>3.43</v>
          </cell>
          <cell r="J24" t="str">
            <v>M3</v>
          </cell>
          <cell r="K24">
            <v>116400</v>
          </cell>
          <cell r="L24">
            <v>399252</v>
          </cell>
        </row>
        <row r="25">
          <cell r="B25">
            <v>3</v>
          </cell>
          <cell r="D25" t="str">
            <v>Pembongkaran Plesteran</v>
          </cell>
          <cell r="H25" t="str">
            <v>L.5</v>
          </cell>
          <cell r="I25">
            <v>31.33</v>
          </cell>
          <cell r="J25" t="str">
            <v>M2</v>
          </cell>
          <cell r="K25">
            <v>5410</v>
          </cell>
          <cell r="L25">
            <v>169495.3</v>
          </cell>
        </row>
        <row r="26">
          <cell r="B26">
            <v>4</v>
          </cell>
          <cell r="D26" t="str">
            <v xml:space="preserve">Pek. Galian tanah lubang pondasi </v>
          </cell>
          <cell r="H26" t="str">
            <v>A.1</v>
          </cell>
          <cell r="I26">
            <v>1.7279999999999998</v>
          </cell>
          <cell r="J26" t="str">
            <v>M3</v>
          </cell>
          <cell r="K26">
            <v>19775</v>
          </cell>
          <cell r="L26">
            <v>34171.199999999997</v>
          </cell>
        </row>
        <row r="27">
          <cell r="B27">
            <v>5</v>
          </cell>
          <cell r="D27" t="str">
            <v>Pek. Urugan tanah sisi pondasi</v>
          </cell>
          <cell r="H27" t="str">
            <v>A.16</v>
          </cell>
          <cell r="I27">
            <v>0.43199999999999994</v>
          </cell>
          <cell r="J27" t="str">
            <v>M3</v>
          </cell>
          <cell r="K27">
            <v>6660</v>
          </cell>
          <cell r="L27">
            <v>2877.12</v>
          </cell>
        </row>
        <row r="28">
          <cell r="B28">
            <v>6</v>
          </cell>
          <cell r="D28" t="str">
            <v>Pek. Urugan pasir di bawah pondasi t=5 Cm</v>
          </cell>
          <cell r="H28" t="str">
            <v>A.18</v>
          </cell>
          <cell r="I28">
            <v>7.4999999999999997E-2</v>
          </cell>
          <cell r="J28" t="str">
            <v>M3</v>
          </cell>
          <cell r="K28">
            <v>146691.20000000001</v>
          </cell>
          <cell r="L28">
            <v>11001.84</v>
          </cell>
        </row>
        <row r="29">
          <cell r="B29">
            <v>7</v>
          </cell>
          <cell r="D29" t="str">
            <v>Pasangan Batu Belah Hitam Fondasi 1:4</v>
          </cell>
          <cell r="H29" t="str">
            <v>G.32h+G.26(a)</v>
          </cell>
          <cell r="I29">
            <v>6.15</v>
          </cell>
          <cell r="J29" t="str">
            <v>M3</v>
          </cell>
          <cell r="K29">
            <v>527127.02</v>
          </cell>
          <cell r="L29">
            <v>3241831.17</v>
          </cell>
        </row>
        <row r="30">
          <cell r="B30">
            <v>8</v>
          </cell>
          <cell r="D30" t="str">
            <v>Pasangan Bata 1:4</v>
          </cell>
          <cell r="H30" t="str">
            <v>G.33h+G.32a</v>
          </cell>
          <cell r="I30">
            <v>5.57</v>
          </cell>
          <cell r="J30" t="str">
            <v>M3</v>
          </cell>
          <cell r="K30">
            <v>383258.81</v>
          </cell>
          <cell r="L30">
            <v>2134751.5699999998</v>
          </cell>
        </row>
        <row r="31">
          <cell r="B31">
            <v>9</v>
          </cell>
          <cell r="D31" t="str">
            <v>Plesteran dinding tebal 15mm 1:4</v>
          </cell>
          <cell r="H31" t="str">
            <v>G.50q+G.48</v>
          </cell>
          <cell r="I31">
            <v>70.66</v>
          </cell>
          <cell r="J31" t="str">
            <v>M2</v>
          </cell>
          <cell r="K31">
            <v>19133.61</v>
          </cell>
          <cell r="L31">
            <v>1351980.88</v>
          </cell>
        </row>
        <row r="32">
          <cell r="B32">
            <v>10</v>
          </cell>
          <cell r="D32" t="str">
            <v>Cor Beton Ring Balk 12/15</v>
          </cell>
          <cell r="H32" t="str">
            <v>G.41+3/4 I.2(a)+1/2 F.8</v>
          </cell>
          <cell r="I32">
            <v>0.43</v>
          </cell>
          <cell r="J32" t="str">
            <v>M3</v>
          </cell>
          <cell r="K32">
            <v>2649475.14</v>
          </cell>
          <cell r="L32">
            <v>1139274.31</v>
          </cell>
        </row>
        <row r="33">
          <cell r="B33">
            <v>11</v>
          </cell>
          <cell r="D33" t="str">
            <v>Cor Beton Ring Balk 12/15</v>
          </cell>
          <cell r="H33" t="str">
            <v>G.41+3/4 I.2(a)+1/2 F.8</v>
          </cell>
          <cell r="I33">
            <v>0.41</v>
          </cell>
          <cell r="J33" t="str">
            <v>M3</v>
          </cell>
          <cell r="K33">
            <v>2649475.14</v>
          </cell>
          <cell r="L33">
            <v>1086284.81</v>
          </cell>
        </row>
        <row r="34">
          <cell r="B34">
            <v>12</v>
          </cell>
          <cell r="D34" t="str">
            <v>Cor Beton Bertulang Kolom + Foot plat</v>
          </cell>
          <cell r="H34" t="str">
            <v>G.41+3/4 I.2(a)+1/2 F.8</v>
          </cell>
          <cell r="I34">
            <v>1.37</v>
          </cell>
          <cell r="J34" t="str">
            <v>M3</v>
          </cell>
          <cell r="K34">
            <v>2649475.14</v>
          </cell>
          <cell r="L34">
            <v>3629780.94</v>
          </cell>
        </row>
        <row r="35">
          <cell r="B35">
            <v>13</v>
          </cell>
          <cell r="D35" t="str">
            <v>Cor Beton Bertulang Kolom praktis 12/12</v>
          </cell>
          <cell r="H35" t="str">
            <v>G.41+3/4 I.2(a)+1/2 F.8</v>
          </cell>
          <cell r="I35">
            <v>0.19</v>
          </cell>
          <cell r="J35" t="str">
            <v>M3</v>
          </cell>
          <cell r="K35">
            <v>2649475.14</v>
          </cell>
          <cell r="L35">
            <v>503400.28</v>
          </cell>
        </row>
        <row r="36">
          <cell r="B36">
            <v>14</v>
          </cell>
          <cell r="D36" t="str">
            <v>Bongkar / Pasang Besi Siku (Posisi Dibalik dari posisi semula</v>
          </cell>
          <cell r="H36" t="str">
            <v>Ls</v>
          </cell>
          <cell r="I36">
            <v>10</v>
          </cell>
          <cell r="J36" t="str">
            <v>Set</v>
          </cell>
          <cell r="K36">
            <v>50000</v>
          </cell>
          <cell r="L36">
            <v>500000</v>
          </cell>
        </row>
        <row r="37">
          <cell r="B37">
            <v>15</v>
          </cell>
          <cell r="D37" t="str">
            <v>Pasang Kawat berduri 6 Baris</v>
          </cell>
          <cell r="H37" t="str">
            <v>Supl.BMPK.17d</v>
          </cell>
          <cell r="I37">
            <v>116.7</v>
          </cell>
          <cell r="J37" t="str">
            <v>M'</v>
          </cell>
          <cell r="K37">
            <v>4716</v>
          </cell>
          <cell r="L37">
            <v>550357.19999999995</v>
          </cell>
        </row>
        <row r="38">
          <cell r="B38">
            <v>16</v>
          </cell>
          <cell r="D38" t="str">
            <v>Pengecatan</v>
          </cell>
          <cell r="H38" t="str">
            <v>G.53.1</v>
          </cell>
          <cell r="I38">
            <v>78.993333333333325</v>
          </cell>
          <cell r="J38" t="str">
            <v>M2</v>
          </cell>
          <cell r="K38">
            <v>7561</v>
          </cell>
          <cell r="L38">
            <v>597268.59</v>
          </cell>
        </row>
        <row r="39">
          <cell r="D39" t="str">
            <v>SUB TOTAL  II</v>
          </cell>
          <cell r="L39">
            <v>15414583.209999997</v>
          </cell>
        </row>
        <row r="40">
          <cell r="B40" t="str">
            <v>III</v>
          </cell>
          <cell r="D40" t="str">
            <v>REHAB PAGAR BELAKANG</v>
          </cell>
        </row>
        <row r="41">
          <cell r="B41">
            <v>1</v>
          </cell>
          <cell r="D41" t="str">
            <v>Pembongkaran Pasangan Bata</v>
          </cell>
          <cell r="H41" t="str">
            <v>l.3</v>
          </cell>
          <cell r="I41">
            <v>0.36</v>
          </cell>
          <cell r="J41" t="str">
            <v>M3</v>
          </cell>
          <cell r="K41">
            <v>116400</v>
          </cell>
          <cell r="L41">
            <v>41904</v>
          </cell>
        </row>
        <row r="42">
          <cell r="B42">
            <v>2</v>
          </cell>
          <cell r="D42" t="str">
            <v xml:space="preserve">Pas. Fondasi Talud Batu Belah hitam adk. 1 : 4 </v>
          </cell>
          <cell r="H42" t="str">
            <v>G.32h+G.26(a)</v>
          </cell>
          <cell r="I42">
            <v>29.5</v>
          </cell>
          <cell r="J42" t="str">
            <v>M3</v>
          </cell>
          <cell r="K42">
            <v>527127.02</v>
          </cell>
          <cell r="L42">
            <v>15550247.09</v>
          </cell>
        </row>
        <row r="43">
          <cell r="B43">
            <v>3</v>
          </cell>
          <cell r="D43" t="str">
            <v>Pas. Sloof 15/20</v>
          </cell>
          <cell r="H43" t="str">
            <v>G.41+3/4 I.2(a)+1/2 F.8</v>
          </cell>
          <cell r="I43">
            <v>1.03</v>
          </cell>
          <cell r="J43" t="str">
            <v>M3</v>
          </cell>
          <cell r="K43">
            <v>2649475.14</v>
          </cell>
          <cell r="L43">
            <v>2728959.39</v>
          </cell>
        </row>
        <row r="44">
          <cell r="B44">
            <v>4</v>
          </cell>
          <cell r="D44" t="str">
            <v xml:space="preserve">Pasang Pagar Beton Precast </v>
          </cell>
          <cell r="H44" t="str">
            <v>Supl.2d</v>
          </cell>
          <cell r="I44">
            <v>72.150000000000006</v>
          </cell>
          <cell r="J44" t="str">
            <v>M2</v>
          </cell>
          <cell r="K44">
            <v>122908.16</v>
          </cell>
          <cell r="L44">
            <v>8867823.7400000002</v>
          </cell>
        </row>
        <row r="45">
          <cell r="B45">
            <v>5</v>
          </cell>
          <cell r="D45" t="str">
            <v>Galian Tanah Perataan Lokasi</v>
          </cell>
          <cell r="H45" t="str">
            <v>A.1</v>
          </cell>
          <cell r="I45">
            <v>196.875</v>
          </cell>
          <cell r="J45" t="str">
            <v>M3</v>
          </cell>
          <cell r="K45">
            <v>19775</v>
          </cell>
          <cell r="L45">
            <v>3893203.13</v>
          </cell>
        </row>
        <row r="46">
          <cell r="B46">
            <v>6</v>
          </cell>
          <cell r="D46" t="str">
            <v>Pesangan Profil L 60.60.6 dan Kawat Duri</v>
          </cell>
          <cell r="H46" t="str">
            <v>Supl.BMPK.17B</v>
          </cell>
          <cell r="I46">
            <v>28.2</v>
          </cell>
          <cell r="J46" t="str">
            <v>M2</v>
          </cell>
          <cell r="K46">
            <v>55966.67</v>
          </cell>
          <cell r="L46">
            <v>1578260.09</v>
          </cell>
        </row>
        <row r="47">
          <cell r="B47">
            <v>7</v>
          </cell>
          <cell r="D47" t="str">
            <v>Pengecatan</v>
          </cell>
          <cell r="H47" t="str">
            <v>G.53.1</v>
          </cell>
          <cell r="I47">
            <v>144.30000000000001</v>
          </cell>
          <cell r="J47" t="str">
            <v>M2</v>
          </cell>
          <cell r="K47">
            <v>7561</v>
          </cell>
          <cell r="L47">
            <v>1091052.3</v>
          </cell>
        </row>
        <row r="48">
          <cell r="D48" t="str">
            <v>SUB TOTAL  III</v>
          </cell>
          <cell r="L48">
            <v>33751449.739999995</v>
          </cell>
        </row>
        <row r="49">
          <cell r="B49" t="str">
            <v>IV</v>
          </cell>
          <cell r="D49" t="str">
            <v>PEMBANGUNAN TUGU PINTU GERBANG</v>
          </cell>
        </row>
        <row r="50">
          <cell r="B50">
            <v>1</v>
          </cell>
          <cell r="D50" t="str">
            <v>Pembongkaran Pas. Aspal</v>
          </cell>
          <cell r="H50" t="str">
            <v>Ls</v>
          </cell>
          <cell r="I50">
            <v>1</v>
          </cell>
          <cell r="J50" t="str">
            <v>Ls</v>
          </cell>
          <cell r="K50">
            <v>350000</v>
          </cell>
          <cell r="L50">
            <v>350000</v>
          </cell>
        </row>
        <row r="51">
          <cell r="B51">
            <v>2</v>
          </cell>
          <cell r="D51" t="str">
            <v>Galian Tanah Fondasi</v>
          </cell>
          <cell r="H51" t="str">
            <v>A.1</v>
          </cell>
          <cell r="I51">
            <v>2.7040000000000006</v>
          </cell>
          <cell r="J51" t="str">
            <v>M3</v>
          </cell>
          <cell r="K51">
            <v>19775</v>
          </cell>
          <cell r="L51">
            <v>53471.6</v>
          </cell>
        </row>
        <row r="52">
          <cell r="B52">
            <v>3</v>
          </cell>
          <cell r="D52" t="str">
            <v>Urugan Pasir Alas Fondasi t=5 Cm</v>
          </cell>
          <cell r="H52" t="str">
            <v>A.18</v>
          </cell>
          <cell r="I52">
            <v>0.14399999999999999</v>
          </cell>
          <cell r="J52" t="str">
            <v>M3</v>
          </cell>
          <cell r="K52">
            <v>146691.20000000001</v>
          </cell>
          <cell r="L52">
            <v>21123.53</v>
          </cell>
        </row>
        <row r="53">
          <cell r="B53">
            <v>4</v>
          </cell>
          <cell r="D53" t="str">
            <v>Cor Beton Fondasi 120 x 120 x 25</v>
          </cell>
          <cell r="H53" t="str">
            <v>G.41+3/4 I.2(a)+1/2 F.8</v>
          </cell>
          <cell r="I53">
            <v>0.72</v>
          </cell>
          <cell r="J53" t="str">
            <v>M3</v>
          </cell>
          <cell r="K53">
            <v>2649475.14</v>
          </cell>
          <cell r="L53">
            <v>1907622.1</v>
          </cell>
        </row>
        <row r="54">
          <cell r="B54">
            <v>5</v>
          </cell>
          <cell r="D54" t="str">
            <v>Cor Beton Fondasi Kolom 15/80</v>
          </cell>
          <cell r="H54" t="str">
            <v>G.41+3/4 I.2(a)+1/2 F.8</v>
          </cell>
          <cell r="I54">
            <v>2.25</v>
          </cell>
          <cell r="J54" t="str">
            <v>M3</v>
          </cell>
          <cell r="K54">
            <v>2649475.14</v>
          </cell>
          <cell r="L54">
            <v>5961319.0700000003</v>
          </cell>
        </row>
        <row r="55">
          <cell r="B55">
            <v>6</v>
          </cell>
          <cell r="D55" t="str">
            <v>Cor Beton Plat Beton 100 x 100 x 10</v>
          </cell>
          <cell r="H55" t="str">
            <v>G.41+3/4 I.2(a)+1/2 F.8</v>
          </cell>
          <cell r="I55">
            <v>0.6</v>
          </cell>
          <cell r="J55" t="str">
            <v>M3</v>
          </cell>
          <cell r="K55">
            <v>2649475.14</v>
          </cell>
          <cell r="L55">
            <v>1589685.08</v>
          </cell>
        </row>
        <row r="56">
          <cell r="B56">
            <v>7</v>
          </cell>
          <cell r="D56" t="str">
            <v>Cor Beton Balok Gantung 10/10</v>
          </cell>
          <cell r="H56" t="str">
            <v>G.41+3/4 I.2(b)+1/2 F.8</v>
          </cell>
          <cell r="I56">
            <v>0.15</v>
          </cell>
          <cell r="J56" t="str">
            <v>M3</v>
          </cell>
          <cell r="K56">
            <v>3011086.64</v>
          </cell>
          <cell r="L56">
            <v>451663</v>
          </cell>
        </row>
        <row r="57">
          <cell r="B57">
            <v>8</v>
          </cell>
          <cell r="D57" t="str">
            <v>Pasangan Bata Adk 1:4</v>
          </cell>
          <cell r="H57" t="str">
            <v>G.33h+G.32a</v>
          </cell>
          <cell r="I57">
            <v>2.88</v>
          </cell>
          <cell r="J57" t="str">
            <v>M3</v>
          </cell>
          <cell r="K57">
            <v>383258.81</v>
          </cell>
          <cell r="L57">
            <v>1103785.3700000001</v>
          </cell>
        </row>
        <row r="58">
          <cell r="B58">
            <v>9</v>
          </cell>
          <cell r="D58" t="str">
            <v>Pasang Keramik Dinding 30/30</v>
          </cell>
          <cell r="H58" t="str">
            <v>Supl.IV(d)</v>
          </cell>
          <cell r="I58">
            <v>21.75</v>
          </cell>
          <cell r="J58" t="str">
            <v>M2</v>
          </cell>
          <cell r="K58">
            <v>88941.59</v>
          </cell>
          <cell r="L58">
            <v>1934479.58</v>
          </cell>
        </row>
        <row r="59">
          <cell r="B59">
            <v>10</v>
          </cell>
          <cell r="D59" t="str">
            <v>Pasang Plester Kasar</v>
          </cell>
          <cell r="H59" t="str">
            <v>Ls</v>
          </cell>
          <cell r="I59">
            <v>2.2679999999999998</v>
          </cell>
          <cell r="J59" t="str">
            <v>M2</v>
          </cell>
          <cell r="K59">
            <v>150000</v>
          </cell>
          <cell r="L59">
            <v>340200</v>
          </cell>
        </row>
        <row r="60">
          <cell r="B60">
            <v>11</v>
          </cell>
          <cell r="D60" t="str">
            <v>Pasang kuda-kuda+ Jurai 5/10 Kayu Klas II</v>
          </cell>
          <cell r="H60" t="str">
            <v>F.III.13(a)</v>
          </cell>
          <cell r="I60">
            <v>9.8240000000000022E-2</v>
          </cell>
          <cell r="J60" t="str">
            <v>M3</v>
          </cell>
          <cell r="K60">
            <v>3052420</v>
          </cell>
          <cell r="L60">
            <v>299869.74</v>
          </cell>
        </row>
        <row r="61">
          <cell r="B61">
            <v>12</v>
          </cell>
          <cell r="D61" t="str">
            <v>Pasang Rangka Atap Kayu Klas II</v>
          </cell>
          <cell r="H61" t="str">
            <v>F.16</v>
          </cell>
          <cell r="I61">
            <v>6.06</v>
          </cell>
          <cell r="J61" t="str">
            <v>M2</v>
          </cell>
          <cell r="K61">
            <v>17602</v>
          </cell>
          <cell r="L61">
            <v>106668.12</v>
          </cell>
        </row>
        <row r="62">
          <cell r="B62">
            <v>13</v>
          </cell>
          <cell r="D62" t="str">
            <v>Pasang Atap Genting Glazur</v>
          </cell>
          <cell r="H62" t="str">
            <v>H.2</v>
          </cell>
          <cell r="I62">
            <v>6.06</v>
          </cell>
          <cell r="J62" t="str">
            <v>M2</v>
          </cell>
          <cell r="K62">
            <v>13800</v>
          </cell>
          <cell r="L62">
            <v>83628</v>
          </cell>
        </row>
        <row r="63">
          <cell r="B63">
            <v>14</v>
          </cell>
          <cell r="D63" t="str">
            <v>Pasang Karpus Genteng Glazur</v>
          </cell>
          <cell r="H63" t="str">
            <v>H.6+G.16(e)</v>
          </cell>
          <cell r="I63">
            <v>12.21</v>
          </cell>
          <cell r="J63" t="str">
            <v>M'</v>
          </cell>
          <cell r="K63">
            <v>92740</v>
          </cell>
          <cell r="L63">
            <v>1132355.3999999999</v>
          </cell>
        </row>
        <row r="65">
          <cell r="B65">
            <v>15</v>
          </cell>
          <cell r="D65" t="str">
            <v xml:space="preserve">Pasang Mahkota </v>
          </cell>
          <cell r="H65" t="str">
            <v>ls</v>
          </cell>
          <cell r="I65">
            <v>2</v>
          </cell>
          <cell r="J65" t="str">
            <v>Bh</v>
          </cell>
          <cell r="K65">
            <v>250000</v>
          </cell>
          <cell r="L65">
            <v>500000</v>
          </cell>
        </row>
        <row r="66">
          <cell r="B66">
            <v>16</v>
          </cell>
          <cell r="D66" t="str">
            <v>Pasang Lisplank 25 cm</v>
          </cell>
          <cell r="H66" t="str">
            <v>F.21</v>
          </cell>
          <cell r="I66">
            <v>3.5</v>
          </cell>
          <cell r="J66" t="str">
            <v>M2</v>
          </cell>
          <cell r="K66">
            <v>93324</v>
          </cell>
          <cell r="L66">
            <v>326634</v>
          </cell>
        </row>
        <row r="67">
          <cell r="B67">
            <v>17</v>
          </cell>
          <cell r="D67" t="str">
            <v>Pasang Rangka Plafound</v>
          </cell>
          <cell r="H67" t="str">
            <v>F.1.1</v>
          </cell>
          <cell r="I67">
            <v>0.31</v>
          </cell>
          <cell r="J67" t="str">
            <v>M3</v>
          </cell>
          <cell r="K67">
            <v>2685950</v>
          </cell>
          <cell r="L67">
            <v>832644.5</v>
          </cell>
        </row>
        <row r="68">
          <cell r="B68">
            <v>18</v>
          </cell>
          <cell r="D68" t="str">
            <v>Pasang Plafound Asbes Semen</v>
          </cell>
          <cell r="H68" t="str">
            <v>D.12(a)</v>
          </cell>
          <cell r="I68">
            <v>4.6100000000000003</v>
          </cell>
          <cell r="J68" t="str">
            <v>M2</v>
          </cell>
          <cell r="K68">
            <v>23115</v>
          </cell>
          <cell r="L68">
            <v>106560.15</v>
          </cell>
        </row>
        <row r="69">
          <cell r="B69">
            <v>19</v>
          </cell>
          <cell r="D69" t="str">
            <v>Pasang Rangka Besi PIPA GIV 2"</v>
          </cell>
          <cell r="H69" t="str">
            <v>Ls</v>
          </cell>
          <cell r="I69">
            <v>41.36</v>
          </cell>
          <cell r="J69" t="str">
            <v>M'</v>
          </cell>
          <cell r="K69">
            <v>175000</v>
          </cell>
          <cell r="L69">
            <v>7238000</v>
          </cell>
        </row>
        <row r="70">
          <cell r="B70">
            <v>20</v>
          </cell>
          <cell r="D70" t="str">
            <v>Pasang Rangka Besi PIPA GIV 1"</v>
          </cell>
          <cell r="H70" t="str">
            <v>Ls</v>
          </cell>
          <cell r="I70">
            <v>24.54</v>
          </cell>
          <cell r="J70" t="str">
            <v>M'</v>
          </cell>
          <cell r="K70">
            <v>125000</v>
          </cell>
          <cell r="L70">
            <v>3067500</v>
          </cell>
        </row>
        <row r="71">
          <cell r="B71">
            <v>21</v>
          </cell>
          <cell r="D71" t="str">
            <v>Cat Lisplank t=25 cm</v>
          </cell>
          <cell r="H71" t="str">
            <v>Supl.IX.1</v>
          </cell>
          <cell r="I71">
            <v>13.6</v>
          </cell>
          <cell r="J71" t="str">
            <v>M2</v>
          </cell>
          <cell r="K71">
            <v>14171.75</v>
          </cell>
          <cell r="L71">
            <v>192735.8</v>
          </cell>
        </row>
        <row r="72">
          <cell r="B72">
            <v>22</v>
          </cell>
          <cell r="D72" t="str">
            <v>Cat Tembok / Plafound</v>
          </cell>
          <cell r="H72" t="str">
            <v>G.53.1</v>
          </cell>
          <cell r="I72">
            <v>6.8780000000000001</v>
          </cell>
          <cell r="J72" t="str">
            <v>M2</v>
          </cell>
          <cell r="K72">
            <v>7561</v>
          </cell>
          <cell r="L72">
            <v>52004.56</v>
          </cell>
        </row>
        <row r="73">
          <cell r="B73">
            <v>23</v>
          </cell>
          <cell r="D73" t="str">
            <v>Pembuatan Logo Kantor Kejaksaan dari Baja</v>
          </cell>
          <cell r="H73" t="str">
            <v>Ls</v>
          </cell>
          <cell r="I73">
            <v>2</v>
          </cell>
          <cell r="J73" t="str">
            <v>Bh</v>
          </cell>
          <cell r="K73">
            <v>1000000</v>
          </cell>
          <cell r="L73">
            <v>2000000</v>
          </cell>
        </row>
        <row r="74">
          <cell r="B74">
            <v>24</v>
          </cell>
          <cell r="D74" t="str">
            <v>Cat Besi Rangka Pelengkung</v>
          </cell>
          <cell r="H74" t="str">
            <v>Supl.IX.2</v>
          </cell>
          <cell r="I74">
            <v>2.1452</v>
          </cell>
          <cell r="J74" t="str">
            <v>M'</v>
          </cell>
          <cell r="K74">
            <v>16798.75</v>
          </cell>
          <cell r="L74">
            <v>36036.68</v>
          </cell>
        </row>
        <row r="75">
          <cell r="D75" t="str">
            <v>SUB TOTAL  IV</v>
          </cell>
          <cell r="L75">
            <v>29687986.279999997</v>
          </cell>
        </row>
        <row r="76">
          <cell r="B76" t="str">
            <v>V</v>
          </cell>
          <cell r="D76" t="str">
            <v>REHAB MUSHOLA DAN KM/WC</v>
          </cell>
        </row>
        <row r="77">
          <cell r="B77" t="str">
            <v>V.A</v>
          </cell>
          <cell r="D77" t="str">
            <v>PEKERJAAN BONGKARAN</v>
          </cell>
        </row>
        <row r="78">
          <cell r="B78">
            <v>1</v>
          </cell>
          <cell r="D78" t="str">
            <v>Penurunan Atap, lisplank</v>
          </cell>
          <cell r="H78" t="str">
            <v>L.7</v>
          </cell>
          <cell r="I78">
            <v>46.25</v>
          </cell>
          <cell r="J78" t="str">
            <v>M2</v>
          </cell>
          <cell r="K78">
            <v>910</v>
          </cell>
          <cell r="L78">
            <v>42087.5</v>
          </cell>
        </row>
        <row r="79">
          <cell r="B79">
            <v>2</v>
          </cell>
          <cell r="D79" t="str">
            <v>Bongkar Plafond</v>
          </cell>
          <cell r="H79" t="str">
            <v>L.11</v>
          </cell>
          <cell r="I79">
            <v>41.6</v>
          </cell>
          <cell r="J79" t="str">
            <v>M2</v>
          </cell>
          <cell r="K79">
            <v>7936</v>
          </cell>
          <cell r="L79">
            <v>330137.59999999998</v>
          </cell>
        </row>
        <row r="80">
          <cell r="B80">
            <v>3</v>
          </cell>
          <cell r="D80" t="str">
            <v>Bongkar Lantai kll + Rabat Beton Sekitar Mushola</v>
          </cell>
          <cell r="H80" t="str">
            <v>L.5</v>
          </cell>
          <cell r="I80">
            <v>48.1</v>
          </cell>
          <cell r="J80" t="str">
            <v>M2</v>
          </cell>
          <cell r="K80">
            <v>5410</v>
          </cell>
          <cell r="L80">
            <v>260221</v>
          </cell>
        </row>
        <row r="81">
          <cell r="B81">
            <v>4</v>
          </cell>
          <cell r="D81" t="str">
            <v>Bongkar Kramik Dinding Mushola + Tempat Wudhu</v>
          </cell>
          <cell r="H81" t="str">
            <v>L.5</v>
          </cell>
          <cell r="I81">
            <v>56.84</v>
          </cell>
          <cell r="J81" t="str">
            <v>M2</v>
          </cell>
          <cell r="K81">
            <v>5410</v>
          </cell>
          <cell r="L81">
            <v>307504.40000000002</v>
          </cell>
        </row>
        <row r="82">
          <cell r="B82">
            <v>5</v>
          </cell>
          <cell r="D82" t="str">
            <v>Bongkaran Kusen, Jendela, Pintu</v>
          </cell>
          <cell r="H82" t="str">
            <v>L.11</v>
          </cell>
          <cell r="I82">
            <v>15.94</v>
          </cell>
          <cell r="J82" t="str">
            <v>M2</v>
          </cell>
          <cell r="K82">
            <v>7936</v>
          </cell>
          <cell r="L82">
            <v>126499.84</v>
          </cell>
        </row>
        <row r="83">
          <cell r="D83" t="str">
            <v>SUB TOTAL  V.A</v>
          </cell>
          <cell r="L83">
            <v>1066450.3400000001</v>
          </cell>
        </row>
        <row r="84">
          <cell r="B84" t="str">
            <v>V.B</v>
          </cell>
          <cell r="D84" t="str">
            <v>PEKERJAAN GALIAN DAN TANAH</v>
          </cell>
        </row>
        <row r="85">
          <cell r="B85">
            <v>1</v>
          </cell>
          <cell r="D85" t="str">
            <v xml:space="preserve">Pek. Galian tanah KM/WC </v>
          </cell>
          <cell r="H85" t="str">
            <v>A.1</v>
          </cell>
          <cell r="I85">
            <v>5.2</v>
          </cell>
          <cell r="J85" t="str">
            <v>M3</v>
          </cell>
          <cell r="K85">
            <v>19775</v>
          </cell>
          <cell r="L85">
            <v>102830</v>
          </cell>
        </row>
        <row r="86">
          <cell r="B86">
            <v>2</v>
          </cell>
          <cell r="D86" t="str">
            <v>Pek. Galian tanah tempat wudhu</v>
          </cell>
          <cell r="H86" t="str">
            <v>A.1</v>
          </cell>
          <cell r="I86">
            <v>0.32</v>
          </cell>
          <cell r="J86" t="str">
            <v>M3</v>
          </cell>
          <cell r="K86">
            <v>19775</v>
          </cell>
          <cell r="L86">
            <v>6328</v>
          </cell>
        </row>
        <row r="87">
          <cell r="B87">
            <v>3</v>
          </cell>
          <cell r="D87" t="str">
            <v>Pek Urugan tanah kembali</v>
          </cell>
          <cell r="H87" t="str">
            <v>A.16</v>
          </cell>
          <cell r="I87">
            <v>1.49</v>
          </cell>
          <cell r="J87" t="str">
            <v>M3</v>
          </cell>
          <cell r="K87">
            <v>6660</v>
          </cell>
          <cell r="L87">
            <v>9923.4</v>
          </cell>
        </row>
        <row r="88">
          <cell r="B88">
            <v>4</v>
          </cell>
          <cell r="D88" t="str">
            <v>Pek. Urugan pasir di bawah pondasi</v>
          </cell>
          <cell r="H88" t="str">
            <v>A.18</v>
          </cell>
          <cell r="I88">
            <v>0.06</v>
          </cell>
          <cell r="J88" t="str">
            <v>M3</v>
          </cell>
          <cell r="K88">
            <v>146691.20000000001</v>
          </cell>
          <cell r="L88">
            <v>8801.4699999999993</v>
          </cell>
        </row>
        <row r="89">
          <cell r="B89">
            <v>5</v>
          </cell>
          <cell r="D89" t="str">
            <v>Pas Rolak Bata</v>
          </cell>
          <cell r="H89" t="str">
            <v>G.33h+G.32a</v>
          </cell>
          <cell r="I89">
            <v>0.2</v>
          </cell>
          <cell r="J89" t="str">
            <v>M3</v>
          </cell>
          <cell r="K89">
            <v>383258.81</v>
          </cell>
          <cell r="L89">
            <v>76651.759999999995</v>
          </cell>
        </row>
        <row r="90">
          <cell r="D90" t="str">
            <v>SUB TOTAL  V.B</v>
          </cell>
          <cell r="L90">
            <v>204534.63</v>
          </cell>
        </row>
        <row r="91">
          <cell r="B91" t="str">
            <v>V.C</v>
          </cell>
          <cell r="D91" t="str">
            <v>PEKERJAAN PASANGAN</v>
          </cell>
        </row>
        <row r="92">
          <cell r="B92">
            <v>1</v>
          </cell>
          <cell r="D92" t="str">
            <v>Pas. Genteng Plentong Mushola</v>
          </cell>
          <cell r="H92" t="str">
            <v>H.2(c)</v>
          </cell>
          <cell r="I92">
            <v>41.6</v>
          </cell>
          <cell r="J92" t="str">
            <v>M2</v>
          </cell>
          <cell r="K92">
            <v>22120</v>
          </cell>
          <cell r="L92">
            <v>920192</v>
          </cell>
        </row>
        <row r="93">
          <cell r="B93">
            <v>2</v>
          </cell>
          <cell r="D93" t="str">
            <v>Pas. Bubungan Plentong Mushola</v>
          </cell>
          <cell r="H93" t="str">
            <v>H.2.1(c)</v>
          </cell>
          <cell r="I93">
            <v>33.119999999999997</v>
          </cell>
          <cell r="J93" t="str">
            <v>M1</v>
          </cell>
          <cell r="K93">
            <v>32340</v>
          </cell>
          <cell r="L93">
            <v>1071100.8</v>
          </cell>
        </row>
        <row r="94">
          <cell r="B94">
            <v>3</v>
          </cell>
          <cell r="D94" t="str">
            <v>Pas. Plafond Teakwood 5mm Mushola</v>
          </cell>
          <cell r="H94" t="str">
            <v>D.12(a)</v>
          </cell>
          <cell r="I94">
            <v>41.16</v>
          </cell>
          <cell r="J94" t="str">
            <v>M2</v>
          </cell>
          <cell r="K94">
            <v>23115</v>
          </cell>
          <cell r="L94">
            <v>951413.4</v>
          </cell>
        </row>
        <row r="95">
          <cell r="B95">
            <v>4</v>
          </cell>
          <cell r="D95" t="str">
            <v>Pas. Papan Lisplank 25 cm Mushola</v>
          </cell>
          <cell r="H95" t="str">
            <v>F.21</v>
          </cell>
          <cell r="I95">
            <v>6.59</v>
          </cell>
          <cell r="J95" t="str">
            <v>M2</v>
          </cell>
          <cell r="K95">
            <v>93324</v>
          </cell>
          <cell r="L95">
            <v>615005.16</v>
          </cell>
        </row>
        <row r="96">
          <cell r="B96">
            <v>5</v>
          </cell>
          <cell r="D96" t="str">
            <v>Pas. Profil Sudut Plapond 5 cm kll Mushola</v>
          </cell>
          <cell r="H96" t="str">
            <v>Supl.BMPK.15</v>
          </cell>
          <cell r="I96">
            <v>60.5</v>
          </cell>
          <cell r="J96" t="str">
            <v>M'</v>
          </cell>
          <cell r="K96">
            <v>24235</v>
          </cell>
          <cell r="L96">
            <v>1466217.5</v>
          </cell>
        </row>
        <row r="97">
          <cell r="B97">
            <v>6</v>
          </cell>
          <cell r="D97" t="str">
            <v>Pas. Marmer 20/20 Dinding Dalam Mushola</v>
          </cell>
          <cell r="H97" t="str">
            <v>Supl.IV(i)</v>
          </cell>
          <cell r="I97">
            <v>34.94</v>
          </cell>
          <cell r="J97" t="str">
            <v>M2</v>
          </cell>
          <cell r="K97">
            <v>111116.59</v>
          </cell>
          <cell r="L97">
            <v>3882413.65</v>
          </cell>
        </row>
        <row r="98">
          <cell r="B98">
            <v>7</v>
          </cell>
          <cell r="D98" t="str">
            <v xml:space="preserve">Pas Keramik 10/25 cm Dinding luar Mushola </v>
          </cell>
          <cell r="H98" t="str">
            <v>Supl.III(b)</v>
          </cell>
          <cell r="I98">
            <v>14.21</v>
          </cell>
          <cell r="J98" t="str">
            <v>M2</v>
          </cell>
          <cell r="K98">
            <v>85941.59</v>
          </cell>
          <cell r="L98">
            <v>1221229.99</v>
          </cell>
        </row>
        <row r="99">
          <cell r="B99">
            <v>8</v>
          </cell>
          <cell r="D99" t="str">
            <v>Pas. Pondasi Batu belah hitam KM/WC</v>
          </cell>
          <cell r="H99" t="str">
            <v>G.32L+G.26(a)</v>
          </cell>
          <cell r="I99">
            <v>4.7300000000000004</v>
          </cell>
          <cell r="J99" t="str">
            <v>M3</v>
          </cell>
          <cell r="K99">
            <v>542996.29</v>
          </cell>
          <cell r="L99">
            <v>2568372.4500000002</v>
          </cell>
        </row>
        <row r="100">
          <cell r="B100">
            <v>9</v>
          </cell>
          <cell r="D100" t="str">
            <v>Pas. Sloof 12/15 KM/WC</v>
          </cell>
          <cell r="H100" t="str">
            <v>G.41+3/4 I.2(b)+1/2 F.8</v>
          </cell>
          <cell r="I100">
            <v>0.43</v>
          </cell>
          <cell r="J100" t="str">
            <v>M3</v>
          </cell>
          <cell r="K100">
            <v>3011086.64</v>
          </cell>
          <cell r="L100">
            <v>1294767.26</v>
          </cell>
        </row>
        <row r="101">
          <cell r="B101">
            <v>10</v>
          </cell>
          <cell r="D101" t="str">
            <v>Pas. Ring Balk 12/15 KM/WC</v>
          </cell>
          <cell r="H101" t="str">
            <v>G.41+3/4 I.2(b)+1/2 F.8</v>
          </cell>
          <cell r="I101">
            <v>0.43</v>
          </cell>
          <cell r="J101" t="str">
            <v>M3</v>
          </cell>
          <cell r="K101">
            <v>3011086.64</v>
          </cell>
          <cell r="L101">
            <v>1294767.26</v>
          </cell>
        </row>
        <row r="102">
          <cell r="B102">
            <v>11</v>
          </cell>
          <cell r="D102" t="str">
            <v>Pas. Plat Beton 12 cm penutup saluran</v>
          </cell>
          <cell r="H102" t="str">
            <v>G.41+3/4 I.2(b)+1/2 F.8</v>
          </cell>
          <cell r="I102">
            <v>9.1999999999999998E-2</v>
          </cell>
          <cell r="J102" t="str">
            <v>M3</v>
          </cell>
          <cell r="K102">
            <v>3011086.64</v>
          </cell>
          <cell r="L102">
            <v>277019.96999999997</v>
          </cell>
        </row>
        <row r="103">
          <cell r="B103">
            <v>12</v>
          </cell>
          <cell r="D103" t="str">
            <v>Pas Dinding Bata 1:4 KM/WC</v>
          </cell>
          <cell r="H103" t="str">
            <v>G.33h+G.32a</v>
          </cell>
          <cell r="I103">
            <v>5.8920000000000003</v>
          </cell>
          <cell r="J103" t="str">
            <v>M3</v>
          </cell>
          <cell r="K103">
            <v>383258.81</v>
          </cell>
          <cell r="L103">
            <v>2258160.91</v>
          </cell>
        </row>
        <row r="104">
          <cell r="B104">
            <v>13</v>
          </cell>
          <cell r="D104" t="str">
            <v>Plesteran dinding tebal 15mm 1:4 KM/WC</v>
          </cell>
          <cell r="H104" t="str">
            <v>G.50q+G.48</v>
          </cell>
          <cell r="I104">
            <v>90.72</v>
          </cell>
          <cell r="J104" t="str">
            <v>M2</v>
          </cell>
          <cell r="K104">
            <v>19133.61</v>
          </cell>
          <cell r="L104">
            <v>1735801.1</v>
          </cell>
        </row>
        <row r="105">
          <cell r="B105">
            <v>14</v>
          </cell>
          <cell r="D105" t="str">
            <v>Pasang Rangka Atap Kayu Klas II KM/WC</v>
          </cell>
          <cell r="H105" t="str">
            <v>F.16</v>
          </cell>
          <cell r="I105">
            <v>18.829999999999998</v>
          </cell>
          <cell r="J105" t="str">
            <v>M2</v>
          </cell>
          <cell r="K105">
            <v>17602</v>
          </cell>
          <cell r="L105">
            <v>331445.65999999997</v>
          </cell>
        </row>
        <row r="106">
          <cell r="B106">
            <v>15</v>
          </cell>
          <cell r="D106" t="str">
            <v>Pasang Atap Genting Plentong KM/WC</v>
          </cell>
          <cell r="H106" t="str">
            <v>H.2(e)</v>
          </cell>
          <cell r="I106">
            <v>18.829999999999998</v>
          </cell>
          <cell r="J106" t="str">
            <v>M2</v>
          </cell>
          <cell r="K106">
            <v>81120</v>
          </cell>
          <cell r="L106">
            <v>1527489.6</v>
          </cell>
        </row>
        <row r="107">
          <cell r="B107">
            <v>16</v>
          </cell>
          <cell r="D107" t="str">
            <v>Pasang Rangka Plafound KM/WC</v>
          </cell>
          <cell r="H107" t="str">
            <v>F.1.1</v>
          </cell>
          <cell r="I107">
            <v>0.12</v>
          </cell>
          <cell r="J107" t="str">
            <v>M3</v>
          </cell>
          <cell r="K107">
            <v>2685950</v>
          </cell>
          <cell r="L107">
            <v>322314</v>
          </cell>
        </row>
        <row r="108">
          <cell r="B108">
            <v>17</v>
          </cell>
          <cell r="D108" t="str">
            <v>Pasang Plafound Teakwood 5 mm KM/WC</v>
          </cell>
          <cell r="H108" t="str">
            <v>D.12(a)</v>
          </cell>
          <cell r="I108">
            <v>17.45</v>
          </cell>
          <cell r="J108" t="str">
            <v>M2</v>
          </cell>
          <cell r="K108">
            <v>23115</v>
          </cell>
          <cell r="L108">
            <v>403356.75</v>
          </cell>
        </row>
        <row r="109">
          <cell r="B109">
            <v>18</v>
          </cell>
          <cell r="D109" t="str">
            <v>Pas. Lis Sudut Plapond 5cm KM/WC</v>
          </cell>
          <cell r="H109" t="str">
            <v>Supl.BMPK.15</v>
          </cell>
          <cell r="I109">
            <v>19.559999999999999</v>
          </cell>
          <cell r="J109" t="str">
            <v>M'</v>
          </cell>
          <cell r="K109">
            <v>24235</v>
          </cell>
          <cell r="L109">
            <v>474036.6</v>
          </cell>
        </row>
        <row r="110">
          <cell r="B110">
            <v>19</v>
          </cell>
          <cell r="D110" t="str">
            <v>Pas. Lisplank samping KM/WC 25 cm</v>
          </cell>
          <cell r="H110" t="str">
            <v>F.21</v>
          </cell>
          <cell r="I110">
            <v>5.0199999999999996</v>
          </cell>
          <cell r="J110" t="str">
            <v>M2</v>
          </cell>
          <cell r="K110">
            <v>93324</v>
          </cell>
          <cell r="L110">
            <v>468486.48</v>
          </cell>
        </row>
        <row r="111">
          <cell r="B111">
            <v>20</v>
          </cell>
          <cell r="D111" t="str">
            <v>Pas. Dinding Bata adk 1: 4 Tempat Wudhu</v>
          </cell>
          <cell r="H111" t="str">
            <v>G.33h+G.32a</v>
          </cell>
          <cell r="I111">
            <v>0.96799999999999997</v>
          </cell>
          <cell r="J111" t="str">
            <v>M3</v>
          </cell>
          <cell r="K111">
            <v>383258.81</v>
          </cell>
          <cell r="L111">
            <v>370994.53</v>
          </cell>
        </row>
        <row r="112">
          <cell r="B112">
            <v>21</v>
          </cell>
          <cell r="D112" t="str">
            <v>Pas. Pasir bawah lantai Tempat Wudhu</v>
          </cell>
          <cell r="H112" t="str">
            <v>A.18</v>
          </cell>
          <cell r="I112">
            <v>0.06</v>
          </cell>
          <cell r="J112" t="str">
            <v>M3</v>
          </cell>
          <cell r="K112">
            <v>146691.20000000001</v>
          </cell>
          <cell r="L112">
            <v>8801.4699999999993</v>
          </cell>
        </row>
        <row r="113">
          <cell r="B113">
            <v>22</v>
          </cell>
          <cell r="D113" t="str">
            <v>Pas. Keramik 20/20 Textur Anti Slip KM/WC</v>
          </cell>
          <cell r="H113" t="str">
            <v>Supl.III(c)</v>
          </cell>
          <cell r="I113">
            <v>8.11</v>
          </cell>
          <cell r="J113" t="str">
            <v>M2</v>
          </cell>
          <cell r="K113">
            <v>64691.59</v>
          </cell>
          <cell r="L113">
            <v>524648.79</v>
          </cell>
        </row>
        <row r="114">
          <cell r="B114">
            <v>23</v>
          </cell>
          <cell r="D114" t="str">
            <v>Pas. Keramik Dinding Dalam 20/20 KM/WC</v>
          </cell>
          <cell r="H114" t="str">
            <v>Supl.III(c)</v>
          </cell>
          <cell r="I114">
            <v>16.64</v>
          </cell>
          <cell r="J114" t="str">
            <v>M2</v>
          </cell>
          <cell r="K114">
            <v>64691.59</v>
          </cell>
          <cell r="L114">
            <v>1076468.06</v>
          </cell>
        </row>
        <row r="115">
          <cell r="B115">
            <v>24</v>
          </cell>
          <cell r="D115" t="str">
            <v>Pas. Keramik 30/30 textur anti slip untuk lantai keliling bangunan Mushola dan tempat wudhu</v>
          </cell>
          <cell r="H115" t="str">
            <v>Supl.III(d)</v>
          </cell>
          <cell r="I115">
            <v>48.1</v>
          </cell>
          <cell r="J115" t="str">
            <v>M2</v>
          </cell>
          <cell r="K115">
            <v>64891.59</v>
          </cell>
          <cell r="L115">
            <v>3121285.48</v>
          </cell>
        </row>
        <row r="116">
          <cell r="D116" t="str">
            <v>SUB TOTAL  V.C</v>
          </cell>
          <cell r="L116">
            <v>28185788.870000005</v>
          </cell>
        </row>
        <row r="117">
          <cell r="B117" t="str">
            <v>V.D</v>
          </cell>
          <cell r="D117" t="str">
            <v xml:space="preserve">PEK. KUSEN &amp; DAUN PINTU </v>
          </cell>
        </row>
        <row r="118">
          <cell r="B118">
            <v>1</v>
          </cell>
          <cell r="D118" t="str">
            <v xml:space="preserve">Pas. Kusen Daun Pintu KM/WC PVC Terpasang </v>
          </cell>
          <cell r="H118" t="str">
            <v>Ls</v>
          </cell>
          <cell r="I118">
            <v>3</v>
          </cell>
          <cell r="J118" t="str">
            <v>Unit</v>
          </cell>
          <cell r="K118">
            <v>210000</v>
          </cell>
          <cell r="L118">
            <v>630000</v>
          </cell>
        </row>
        <row r="119">
          <cell r="B119">
            <v>2</v>
          </cell>
          <cell r="D119" t="str">
            <v>Pas. Kusen Pintu dan Jendela kayu klas II</v>
          </cell>
          <cell r="H119" t="str">
            <v>F.27(a)</v>
          </cell>
          <cell r="I119">
            <v>0.55000000000000004</v>
          </cell>
          <cell r="J119" t="str">
            <v>M3</v>
          </cell>
          <cell r="K119">
            <v>3620138</v>
          </cell>
          <cell r="L119">
            <v>1991075.9</v>
          </cell>
        </row>
        <row r="120">
          <cell r="B120">
            <v>3</v>
          </cell>
          <cell r="D120" t="str">
            <v>Pas. Daun Jendela Kayu Kls II Kaca Bening 5 mm</v>
          </cell>
          <cell r="H120" t="str">
            <v>F.36(d)</v>
          </cell>
          <cell r="I120">
            <v>13.738</v>
          </cell>
          <cell r="J120" t="str">
            <v>M2</v>
          </cell>
          <cell r="K120">
            <v>435778</v>
          </cell>
          <cell r="L120">
            <v>5986718.1600000001</v>
          </cell>
        </row>
        <row r="121">
          <cell r="B121">
            <v>4</v>
          </cell>
          <cell r="D121" t="str">
            <v>Pas. Daun Pintu Panel Kayu Kls II</v>
          </cell>
          <cell r="H121" t="str">
            <v>F.33.2(b)</v>
          </cell>
          <cell r="I121">
            <v>2.2000000000000002</v>
          </cell>
          <cell r="J121" t="str">
            <v>M2</v>
          </cell>
          <cell r="K121">
            <v>473575</v>
          </cell>
          <cell r="L121">
            <v>1041865</v>
          </cell>
        </row>
        <row r="122">
          <cell r="D122" t="str">
            <v>SUB TOTAL  V.D</v>
          </cell>
          <cell r="L122">
            <v>9649659.0600000005</v>
          </cell>
        </row>
        <row r="123">
          <cell r="B123" t="str">
            <v>V.E</v>
          </cell>
          <cell r="D123" t="str">
            <v>PEKERJAAN PENGECATAN</v>
          </cell>
        </row>
        <row r="124">
          <cell r="B124">
            <v>1</v>
          </cell>
          <cell r="D124" t="str">
            <v>Cat Dinding KM/WC</v>
          </cell>
          <cell r="H124" t="str">
            <v>G.53.1</v>
          </cell>
          <cell r="I124">
            <v>70.33</v>
          </cell>
          <cell r="J124" t="str">
            <v>M2</v>
          </cell>
          <cell r="K124">
            <v>7561</v>
          </cell>
          <cell r="L124">
            <v>531765.13</v>
          </cell>
        </row>
        <row r="125">
          <cell r="B125">
            <v>2</v>
          </cell>
          <cell r="D125" t="str">
            <v>Cat Listplank KM/WC</v>
          </cell>
          <cell r="H125" t="str">
            <v>Supl.IX.1</v>
          </cell>
          <cell r="I125">
            <v>1.26</v>
          </cell>
          <cell r="J125" t="str">
            <v>M2</v>
          </cell>
          <cell r="K125">
            <v>14171.75</v>
          </cell>
          <cell r="L125">
            <v>17856.41</v>
          </cell>
        </row>
        <row r="126">
          <cell r="B126">
            <v>3</v>
          </cell>
          <cell r="D126" t="str">
            <v>Cat Plafond KM/WC</v>
          </cell>
          <cell r="H126" t="str">
            <v>G.53.1</v>
          </cell>
          <cell r="I126">
            <v>17.45</v>
          </cell>
          <cell r="J126" t="str">
            <v>M2</v>
          </cell>
          <cell r="K126">
            <v>7561</v>
          </cell>
          <cell r="L126">
            <v>131939.45000000001</v>
          </cell>
        </row>
        <row r="129">
          <cell r="B129">
            <v>4</v>
          </cell>
          <cell r="D129" t="str">
            <v>Pekerjaan Dempul Kusen Pintu, Lisplank, Jendela</v>
          </cell>
          <cell r="H129" t="str">
            <v>1/2K+K30+K23</v>
          </cell>
          <cell r="I129">
            <v>20.5</v>
          </cell>
          <cell r="J129" t="str">
            <v>M2</v>
          </cell>
          <cell r="K129">
            <v>9487.5</v>
          </cell>
          <cell r="L129">
            <v>194493.75</v>
          </cell>
        </row>
        <row r="130">
          <cell r="B130">
            <v>5</v>
          </cell>
          <cell r="D130" t="str">
            <v>Pengecatan Kusen, Pintu, Listplank, &amp; jendela</v>
          </cell>
          <cell r="H130" t="str">
            <v>Supl.IX.1</v>
          </cell>
          <cell r="I130">
            <v>20.5</v>
          </cell>
          <cell r="J130" t="str">
            <v>M2</v>
          </cell>
          <cell r="K130">
            <v>14171.75</v>
          </cell>
          <cell r="L130">
            <v>290520.88</v>
          </cell>
        </row>
        <row r="131">
          <cell r="B131">
            <v>6</v>
          </cell>
          <cell r="D131" t="str">
            <v>Cat Dinding Luar Mushola</v>
          </cell>
          <cell r="H131" t="str">
            <v>G.53.1</v>
          </cell>
          <cell r="I131">
            <v>129.15</v>
          </cell>
          <cell r="J131" t="str">
            <v>M2</v>
          </cell>
          <cell r="K131">
            <v>7561</v>
          </cell>
          <cell r="L131">
            <v>976503.15</v>
          </cell>
        </row>
        <row r="132">
          <cell r="B132">
            <v>7</v>
          </cell>
          <cell r="D132" t="str">
            <v>Cat Plafond Mushola</v>
          </cell>
          <cell r="H132" t="str">
            <v>G.53.1</v>
          </cell>
          <cell r="I132">
            <v>41.16</v>
          </cell>
          <cell r="J132" t="str">
            <v>M2</v>
          </cell>
          <cell r="K132">
            <v>7561</v>
          </cell>
          <cell r="L132">
            <v>311210.76</v>
          </cell>
        </row>
        <row r="133">
          <cell r="B133">
            <v>8</v>
          </cell>
          <cell r="D133" t="str">
            <v>Cat Kusen daun pintu dan Jendela</v>
          </cell>
          <cell r="H133" t="str">
            <v>Supl.IX.1</v>
          </cell>
          <cell r="I133">
            <v>15.94</v>
          </cell>
          <cell r="J133" t="str">
            <v>M2</v>
          </cell>
          <cell r="K133">
            <v>14171.75</v>
          </cell>
          <cell r="L133">
            <v>225897.7</v>
          </cell>
        </row>
        <row r="134">
          <cell r="B134">
            <v>9</v>
          </cell>
          <cell r="D134" t="str">
            <v>Cat Listplank Mushola</v>
          </cell>
          <cell r="H134" t="str">
            <v>Supl.IX.1</v>
          </cell>
          <cell r="I134">
            <v>6.59</v>
          </cell>
          <cell r="J134" t="str">
            <v>M2</v>
          </cell>
          <cell r="K134">
            <v>14171.75</v>
          </cell>
          <cell r="L134">
            <v>93391.83</v>
          </cell>
        </row>
        <row r="135">
          <cell r="B135">
            <v>10</v>
          </cell>
          <cell r="D135" t="str">
            <v>Cat Genteng Mushola dan KM/WC</v>
          </cell>
          <cell r="H135" t="str">
            <v>G.53.2</v>
          </cell>
          <cell r="I135">
            <v>60.43</v>
          </cell>
          <cell r="J135" t="str">
            <v>M2</v>
          </cell>
          <cell r="K135">
            <v>6121</v>
          </cell>
          <cell r="L135">
            <v>369892.03</v>
          </cell>
        </row>
        <row r="136">
          <cell r="D136" t="str">
            <v>SUB TOTAL  V.E</v>
          </cell>
          <cell r="L136">
            <v>3143471.0900000008</v>
          </cell>
        </row>
        <row r="137">
          <cell r="B137" t="str">
            <v>V.F</v>
          </cell>
          <cell r="D137" t="str">
            <v>PEKERJAAN INSTALASI AIR &amp; SANITAIR</v>
          </cell>
        </row>
        <row r="138">
          <cell r="B138">
            <v>1</v>
          </cell>
          <cell r="D138" t="str">
            <v>Pas. Pipa air bersih PVC dia 1" KM/WC Terpasang</v>
          </cell>
          <cell r="H138" t="str">
            <v>Supl.BMPK.13.a</v>
          </cell>
          <cell r="I138">
            <v>10</v>
          </cell>
          <cell r="J138" t="str">
            <v>M'</v>
          </cell>
          <cell r="K138">
            <v>74612.5</v>
          </cell>
          <cell r="L138">
            <v>746125</v>
          </cell>
        </row>
        <row r="139">
          <cell r="B139">
            <v>2</v>
          </cell>
          <cell r="D139" t="str">
            <v>Pas. Pipa air limbah PVC 4"</v>
          </cell>
          <cell r="H139" t="str">
            <v>Supl.BMPK.14</v>
          </cell>
          <cell r="I139">
            <v>12.87</v>
          </cell>
          <cell r="J139" t="str">
            <v>M'</v>
          </cell>
          <cell r="K139">
            <v>76785</v>
          </cell>
          <cell r="L139">
            <v>988222.95</v>
          </cell>
        </row>
        <row r="140">
          <cell r="B140">
            <v>3</v>
          </cell>
          <cell r="D140" t="str">
            <v>Pas. Pipa air kotor PVC 4"</v>
          </cell>
          <cell r="H140" t="str">
            <v>Supl.BMPK.14</v>
          </cell>
          <cell r="I140">
            <v>1</v>
          </cell>
          <cell r="J140" t="str">
            <v>M'</v>
          </cell>
          <cell r="K140">
            <v>76785</v>
          </cell>
          <cell r="L140">
            <v>76785</v>
          </cell>
        </row>
        <row r="141">
          <cell r="B141">
            <v>4</v>
          </cell>
          <cell r="D141" t="str">
            <v>Pas. Kran air 1/2" KM/WC Lengkap</v>
          </cell>
          <cell r="H141" t="str">
            <v>Supl.BMPK.13</v>
          </cell>
          <cell r="I141">
            <v>3</v>
          </cell>
          <cell r="J141" t="str">
            <v>Unit</v>
          </cell>
          <cell r="K141">
            <v>91150</v>
          </cell>
          <cell r="L141">
            <v>273450</v>
          </cell>
        </row>
        <row r="142">
          <cell r="B142">
            <v>5</v>
          </cell>
          <cell r="D142" t="str">
            <v>Floor Drain Plastik lengkap terpasang</v>
          </cell>
          <cell r="H142" t="str">
            <v>BP</v>
          </cell>
          <cell r="I142">
            <v>3</v>
          </cell>
          <cell r="J142" t="str">
            <v>Unit</v>
          </cell>
          <cell r="K142">
            <v>48000</v>
          </cell>
          <cell r="L142">
            <v>144000</v>
          </cell>
        </row>
        <row r="143">
          <cell r="B143">
            <v>6</v>
          </cell>
          <cell r="D143" t="str">
            <v>Pas. Bak Air Fiber 80 x 80 Terpasang</v>
          </cell>
          <cell r="H143" t="str">
            <v>Supl.BMPK.10</v>
          </cell>
          <cell r="I143">
            <v>2</v>
          </cell>
          <cell r="J143" t="str">
            <v>Unit</v>
          </cell>
          <cell r="K143">
            <v>468479.07</v>
          </cell>
          <cell r="L143">
            <v>936958.14</v>
          </cell>
        </row>
        <row r="144">
          <cell r="B144">
            <v>7</v>
          </cell>
          <cell r="D144" t="str">
            <v>Pas. Urinoir Keramik lengkap Terpasang</v>
          </cell>
          <cell r="H144" t="str">
            <v>Ls</v>
          </cell>
          <cell r="I144">
            <v>2</v>
          </cell>
          <cell r="J144" t="str">
            <v>Unit</v>
          </cell>
          <cell r="K144">
            <v>1250000</v>
          </cell>
          <cell r="L144">
            <v>2500000</v>
          </cell>
        </row>
        <row r="145">
          <cell r="B145">
            <v>8</v>
          </cell>
          <cell r="D145" t="str">
            <v>Pas. Pipa air bersih PVC dia 1" terpasang</v>
          </cell>
          <cell r="H145" t="str">
            <v>Supl.BMPK.13.a</v>
          </cell>
          <cell r="I145">
            <v>10</v>
          </cell>
          <cell r="J145" t="str">
            <v>M'</v>
          </cell>
          <cell r="K145">
            <v>74612.5</v>
          </cell>
          <cell r="L145">
            <v>746125</v>
          </cell>
        </row>
        <row r="146">
          <cell r="B146">
            <v>9</v>
          </cell>
          <cell r="D146" t="str">
            <v>Pas. Kran air 1/2" Lengkap</v>
          </cell>
          <cell r="H146" t="str">
            <v>Supl.BMPK.13</v>
          </cell>
          <cell r="I146">
            <v>5</v>
          </cell>
          <cell r="J146" t="str">
            <v>Unit</v>
          </cell>
          <cell r="K146">
            <v>91150</v>
          </cell>
          <cell r="L146">
            <v>455750</v>
          </cell>
        </row>
        <row r="147">
          <cell r="B147">
            <v>10</v>
          </cell>
          <cell r="D147" t="str">
            <v xml:space="preserve">Pas. Kloset jongkok keramik lengkap terpasang </v>
          </cell>
          <cell r="H147" t="str">
            <v>Supl.BMPK.6(b)</v>
          </cell>
          <cell r="I147">
            <v>2</v>
          </cell>
          <cell r="J147" t="str">
            <v>Unit</v>
          </cell>
          <cell r="K147">
            <v>170672.34</v>
          </cell>
          <cell r="L147">
            <v>341344.68</v>
          </cell>
        </row>
        <row r="148">
          <cell r="B148">
            <v>11</v>
          </cell>
          <cell r="D148" t="str">
            <v>Pas. Septik Tank &amp; Resapan</v>
          </cell>
          <cell r="H148" t="str">
            <v>Supl.BMPK.8</v>
          </cell>
          <cell r="I148">
            <v>1</v>
          </cell>
          <cell r="J148" t="str">
            <v>Unit</v>
          </cell>
          <cell r="K148">
            <v>4834530.22</v>
          </cell>
          <cell r="L148">
            <v>4834530.22</v>
          </cell>
        </row>
        <row r="149">
          <cell r="D149" t="str">
            <v>SUB TOTAL  V.F</v>
          </cell>
          <cell r="L149">
            <v>12043290.989999998</v>
          </cell>
        </row>
        <row r="150">
          <cell r="B150" t="str">
            <v>V.G</v>
          </cell>
          <cell r="D150" t="str">
            <v>PEKERJAAN KUNCI DAN PENGGANTUNG</v>
          </cell>
        </row>
        <row r="151">
          <cell r="B151">
            <v>1</v>
          </cell>
          <cell r="D151" t="str">
            <v>Pas. Engsel pintu @ 3 bh</v>
          </cell>
          <cell r="H151" t="str">
            <v>Supl.BMPK.2(a)</v>
          </cell>
          <cell r="I151">
            <v>6</v>
          </cell>
          <cell r="J151" t="str">
            <v>bh</v>
          </cell>
          <cell r="K151">
            <v>8266</v>
          </cell>
          <cell r="L151">
            <v>49596</v>
          </cell>
        </row>
        <row r="152">
          <cell r="B152">
            <v>2</v>
          </cell>
          <cell r="D152" t="str">
            <v>Pas. Grendel jendela @ 2 bh</v>
          </cell>
          <cell r="H152" t="str">
            <v>Supl.BMPK.5(a)</v>
          </cell>
          <cell r="I152">
            <v>24</v>
          </cell>
          <cell r="J152" t="str">
            <v>bh</v>
          </cell>
          <cell r="K152">
            <v>6566</v>
          </cell>
          <cell r="L152">
            <v>157584</v>
          </cell>
        </row>
        <row r="153">
          <cell r="B153">
            <v>3</v>
          </cell>
          <cell r="D153" t="str">
            <v>Pas. Grendel pintu</v>
          </cell>
          <cell r="H153" t="str">
            <v>Supl.BMPK.5(a)</v>
          </cell>
          <cell r="I153">
            <v>2</v>
          </cell>
          <cell r="J153" t="str">
            <v>bh</v>
          </cell>
          <cell r="K153">
            <v>6566</v>
          </cell>
          <cell r="L153">
            <v>13132</v>
          </cell>
        </row>
        <row r="154">
          <cell r="B154">
            <v>4</v>
          </cell>
          <cell r="D154" t="str">
            <v>Pas. Hak angin @ 2 bh</v>
          </cell>
          <cell r="H154" t="str">
            <v>Supl.BMPK.4</v>
          </cell>
          <cell r="I154">
            <v>24</v>
          </cell>
          <cell r="J154" t="str">
            <v>bh</v>
          </cell>
          <cell r="K154">
            <v>4066</v>
          </cell>
          <cell r="L154">
            <v>97584</v>
          </cell>
        </row>
        <row r="155">
          <cell r="B155">
            <v>5</v>
          </cell>
          <cell r="D155" t="str">
            <v>Pas. Engsel jendela @ 2 bh</v>
          </cell>
          <cell r="H155" t="str">
            <v>Supl.BMPK.2(a)</v>
          </cell>
          <cell r="I155">
            <v>24</v>
          </cell>
          <cell r="J155" t="str">
            <v>bh</v>
          </cell>
          <cell r="K155">
            <v>8266</v>
          </cell>
          <cell r="L155">
            <v>198384</v>
          </cell>
        </row>
        <row r="156">
          <cell r="B156">
            <v>6</v>
          </cell>
          <cell r="D156" t="str">
            <v>Pas. Tarikan jendela @ 1 bh</v>
          </cell>
          <cell r="H156" t="str">
            <v>Supl.BMPK.3(a)</v>
          </cell>
          <cell r="I156">
            <v>12</v>
          </cell>
          <cell r="J156" t="str">
            <v>bh</v>
          </cell>
          <cell r="K156">
            <v>11066</v>
          </cell>
          <cell r="L156">
            <v>132792</v>
          </cell>
        </row>
        <row r="157">
          <cell r="B157">
            <v>7</v>
          </cell>
          <cell r="D157" t="str">
            <v>Pas. Kunci Tanam 2 Slag kw baik</v>
          </cell>
          <cell r="H157" t="str">
            <v>Supl.BMPK.1(b)</v>
          </cell>
          <cell r="I157">
            <v>1</v>
          </cell>
          <cell r="J157" t="str">
            <v>Unit</v>
          </cell>
          <cell r="K157">
            <v>60000</v>
          </cell>
          <cell r="L157">
            <v>60000</v>
          </cell>
        </row>
        <row r="158">
          <cell r="D158" t="str">
            <v>SUB TOTAL  V.G</v>
          </cell>
          <cell r="L158">
            <v>709072</v>
          </cell>
        </row>
        <row r="159">
          <cell r="B159" t="str">
            <v>V.H</v>
          </cell>
          <cell r="D159" t="str">
            <v>PEKERJAAN INSTALASI LISTRIK</v>
          </cell>
        </row>
        <row r="160">
          <cell r="B160">
            <v>1</v>
          </cell>
          <cell r="D160" t="str">
            <v>Pas. Fitting Down Light</v>
          </cell>
          <cell r="H160" t="str">
            <v>ls</v>
          </cell>
          <cell r="I160">
            <v>8</v>
          </cell>
          <cell r="J160" t="str">
            <v>ttk</v>
          </cell>
          <cell r="K160">
            <v>35000</v>
          </cell>
          <cell r="L160">
            <v>280000</v>
          </cell>
        </row>
        <row r="161">
          <cell r="B161">
            <v>2</v>
          </cell>
          <cell r="D161" t="str">
            <v>Pas. Lampu pijar 40 Watt terpasang</v>
          </cell>
          <cell r="H161" t="str">
            <v>BP</v>
          </cell>
          <cell r="I161">
            <v>1</v>
          </cell>
          <cell r="J161" t="str">
            <v>ttk</v>
          </cell>
          <cell r="K161">
            <v>45000</v>
          </cell>
          <cell r="L161">
            <v>45000</v>
          </cell>
        </row>
        <row r="162">
          <cell r="B162">
            <v>3</v>
          </cell>
          <cell r="D162" t="str">
            <v>Pas. Lampu pijar 15 Watt terpasang Mushola</v>
          </cell>
          <cell r="H162" t="str">
            <v>BP</v>
          </cell>
          <cell r="I162">
            <v>12</v>
          </cell>
          <cell r="J162" t="str">
            <v>ttk</v>
          </cell>
          <cell r="K162">
            <v>45000</v>
          </cell>
          <cell r="L162">
            <v>540000</v>
          </cell>
        </row>
        <row r="163">
          <cell r="B163">
            <v>4</v>
          </cell>
          <cell r="D163" t="str">
            <v>Pas. Lampu pijar 15 Watt terpasang KM/WC</v>
          </cell>
          <cell r="H163" t="str">
            <v>BP</v>
          </cell>
          <cell r="I163">
            <v>5</v>
          </cell>
          <cell r="J163" t="str">
            <v>ttk</v>
          </cell>
          <cell r="K163">
            <v>45000</v>
          </cell>
          <cell r="L163">
            <v>225000</v>
          </cell>
        </row>
        <row r="164">
          <cell r="B164">
            <v>5</v>
          </cell>
          <cell r="D164" t="str">
            <v>Pas. Saklar Ganda Dobel Stop Kontak</v>
          </cell>
          <cell r="H164" t="str">
            <v>ls</v>
          </cell>
          <cell r="I164">
            <v>1</v>
          </cell>
          <cell r="J164" t="str">
            <v>bh</v>
          </cell>
          <cell r="K164">
            <v>15000</v>
          </cell>
          <cell r="L164">
            <v>15000</v>
          </cell>
        </row>
        <row r="165">
          <cell r="B165">
            <v>6</v>
          </cell>
          <cell r="D165" t="str">
            <v>Pas. Stop Kontak</v>
          </cell>
          <cell r="H165" t="str">
            <v>ls</v>
          </cell>
          <cell r="I165">
            <v>1</v>
          </cell>
          <cell r="J165" t="str">
            <v>bh</v>
          </cell>
          <cell r="K165">
            <v>15000</v>
          </cell>
          <cell r="L165">
            <v>15000</v>
          </cell>
        </row>
        <row r="166">
          <cell r="B166">
            <v>7</v>
          </cell>
          <cell r="D166" t="str">
            <v>Pas. Titiik Lampu dll</v>
          </cell>
          <cell r="H166" t="str">
            <v>ls</v>
          </cell>
          <cell r="I166">
            <v>20</v>
          </cell>
          <cell r="J166" t="str">
            <v>ttk</v>
          </cell>
          <cell r="K166">
            <v>140000</v>
          </cell>
          <cell r="L166">
            <v>2800000</v>
          </cell>
        </row>
        <row r="167">
          <cell r="D167" t="str">
            <v>SUB TOTAL  V.H</v>
          </cell>
          <cell r="L167">
            <v>3920000</v>
          </cell>
        </row>
        <row r="168">
          <cell r="L168">
            <v>58922266.980000012</v>
          </cell>
        </row>
        <row r="169">
          <cell r="B169" t="str">
            <v>VI</v>
          </cell>
          <cell r="D169" t="str">
            <v>PEKERJAAN PEMBUANGAN SISA PEKERJAAN</v>
          </cell>
        </row>
        <row r="170">
          <cell r="B170">
            <v>1</v>
          </cell>
          <cell r="D170" t="str">
            <v>Pembuangan Sisa Pekerjaan</v>
          </cell>
          <cell r="H170" t="str">
            <v>Ls</v>
          </cell>
          <cell r="I170">
            <v>1</v>
          </cell>
          <cell r="J170" t="str">
            <v>Unit</v>
          </cell>
          <cell r="K170">
            <v>1000000</v>
          </cell>
          <cell r="L170">
            <v>1000000</v>
          </cell>
        </row>
        <row r="171">
          <cell r="D171" t="str">
            <v>SUB TOTAL  VI</v>
          </cell>
          <cell r="L171">
            <v>1000000</v>
          </cell>
        </row>
        <row r="172">
          <cell r="D172" t="str">
            <v>JUMLAH</v>
          </cell>
          <cell r="L172">
            <v>144750720.41</v>
          </cell>
        </row>
        <row r="173">
          <cell r="D173" t="str">
            <v>PPN (10% X A)</v>
          </cell>
          <cell r="L173">
            <v>14475072.041000001</v>
          </cell>
        </row>
        <row r="174">
          <cell r="D174" t="str">
            <v>JUMLAH  (A+B)</v>
          </cell>
          <cell r="L174">
            <v>159225792.45100001</v>
          </cell>
        </row>
        <row r="175">
          <cell r="D175" t="str">
            <v>JUMLAH DIBULATKAN</v>
          </cell>
          <cell r="L175">
            <v>159225000</v>
          </cell>
        </row>
        <row r="176">
          <cell r="N176" t="str">
            <v>REKAPITULASI RENCANA ANGGARAN BIAYA</v>
          </cell>
        </row>
        <row r="177">
          <cell r="N177" t="str">
            <v>OWNER'S ESTIMATE</v>
          </cell>
        </row>
        <row r="179">
          <cell r="N179" t="str">
            <v>Kegiatan</v>
          </cell>
          <cell r="O179" t="str">
            <v>:</v>
          </cell>
          <cell r="P179" t="str">
            <v>Pembangunan / Pemagaran Gedung Kantor, Gedung Sekolah</v>
          </cell>
        </row>
        <row r="180">
          <cell r="N180" t="str">
            <v>Pekerjaan</v>
          </cell>
          <cell r="O180" t="str">
            <v>:</v>
          </cell>
          <cell r="P180" t="str">
            <v>Pemagaran Kantor Kejaksaan Negeri Bandar Lampung</v>
          </cell>
        </row>
        <row r="181">
          <cell r="N181" t="str">
            <v>Lokasi</v>
          </cell>
          <cell r="O181" t="str">
            <v>:</v>
          </cell>
          <cell r="P181" t="str">
            <v>Kota Bandar Lampung</v>
          </cell>
        </row>
        <row r="182">
          <cell r="N182" t="str">
            <v>Tahun Anggaran</v>
          </cell>
          <cell r="O182" t="str">
            <v>:</v>
          </cell>
          <cell r="P182" t="str">
            <v>2006</v>
          </cell>
        </row>
        <row r="184">
          <cell r="N184" t="str">
            <v>NO.</v>
          </cell>
          <cell r="O184" t="str">
            <v>URAIAN  PEKERJAAN</v>
          </cell>
          <cell r="U184" t="str">
            <v>TOTAL</v>
          </cell>
        </row>
        <row r="185">
          <cell r="U185" t="str">
            <v>HARGA</v>
          </cell>
        </row>
        <row r="186">
          <cell r="U186" t="str">
            <v>(Rp)</v>
          </cell>
        </row>
        <row r="187">
          <cell r="N187" t="str">
            <v>I</v>
          </cell>
          <cell r="P187" t="str">
            <v>PEKERJAAN PERSIAPAN</v>
          </cell>
          <cell r="U187">
            <v>5974434.2000000002</v>
          </cell>
        </row>
        <row r="188">
          <cell r="N188" t="str">
            <v>II</v>
          </cell>
          <cell r="P188" t="str">
            <v>REHAB PAGAR SAMPING KIRI BANGUNAN</v>
          </cell>
          <cell r="U188">
            <v>15414583.209999997</v>
          </cell>
        </row>
        <row r="189">
          <cell r="N189" t="str">
            <v>III</v>
          </cell>
          <cell r="P189" t="str">
            <v>REHAB PAGAR BELAKANG</v>
          </cell>
          <cell r="U189">
            <v>33751449.739999995</v>
          </cell>
        </row>
        <row r="190">
          <cell r="N190" t="str">
            <v>IV</v>
          </cell>
          <cell r="P190" t="str">
            <v>PEMBANGUNAN TUGU PINTU GERBANG</v>
          </cell>
          <cell r="U190">
            <v>29687986.279999997</v>
          </cell>
        </row>
        <row r="191">
          <cell r="N191" t="str">
            <v>V</v>
          </cell>
          <cell r="P191" t="str">
            <v>REHAB MUSHOLA DAN KM/WC</v>
          </cell>
          <cell r="U191">
            <v>58922266.980000012</v>
          </cell>
        </row>
        <row r="192">
          <cell r="P192" t="str">
            <v>V.A</v>
          </cell>
          <cell r="Q192" t="str">
            <v>PEKERJAAN BONGKARAN</v>
          </cell>
          <cell r="R192" t="str">
            <v>=</v>
          </cell>
          <cell r="S192">
            <v>1066450.3400000001</v>
          </cell>
        </row>
        <row r="193">
          <cell r="P193" t="str">
            <v>V.B</v>
          </cell>
          <cell r="Q193" t="str">
            <v>PEKERJAAN GALIAN DAN TANAH</v>
          </cell>
          <cell r="R193" t="str">
            <v>=</v>
          </cell>
          <cell r="S193">
            <v>204534.63</v>
          </cell>
        </row>
        <row r="194">
          <cell r="P194" t="str">
            <v>V.C</v>
          </cell>
          <cell r="Q194" t="str">
            <v>PEKERJAAN PASANGAN</v>
          </cell>
          <cell r="R194" t="str">
            <v>=</v>
          </cell>
          <cell r="S194">
            <v>28185788.870000005</v>
          </cell>
        </row>
        <row r="195">
          <cell r="P195" t="str">
            <v>V.D</v>
          </cell>
          <cell r="Q195" t="str">
            <v xml:space="preserve">PEK. KUSEN &amp; DAUN PINTU </v>
          </cell>
          <cell r="R195" t="str">
            <v>=</v>
          </cell>
          <cell r="S195">
            <v>9649659.0600000005</v>
          </cell>
        </row>
        <row r="196">
          <cell r="P196" t="str">
            <v>V.E</v>
          </cell>
          <cell r="Q196" t="str">
            <v>PEKERJAAN PENGECATAN</v>
          </cell>
          <cell r="R196" t="str">
            <v>=</v>
          </cell>
          <cell r="S196">
            <v>3143471.0900000008</v>
          </cell>
        </row>
        <row r="197">
          <cell r="P197" t="str">
            <v>V.F</v>
          </cell>
          <cell r="Q197" t="str">
            <v>PEKERJAAN INSTALASI AIR &amp; SANITAIR</v>
          </cell>
          <cell r="R197" t="str">
            <v>=</v>
          </cell>
          <cell r="S197">
            <v>12043290.989999998</v>
          </cell>
        </row>
        <row r="198">
          <cell r="P198" t="str">
            <v>V.G</v>
          </cell>
          <cell r="Q198" t="str">
            <v>PEKERJAAN KUNCI DAN PENGGANTUNG</v>
          </cell>
          <cell r="R198" t="str">
            <v>=</v>
          </cell>
          <cell r="S198">
            <v>709072</v>
          </cell>
        </row>
        <row r="199">
          <cell r="P199" t="str">
            <v>V.H</v>
          </cell>
          <cell r="Q199" t="str">
            <v>PEKERJAAN INSTALASI LISTRIK</v>
          </cell>
          <cell r="R199" t="str">
            <v>=</v>
          </cell>
          <cell r="S199">
            <v>3920000</v>
          </cell>
        </row>
        <row r="200">
          <cell r="N200" t="str">
            <v>VI</v>
          </cell>
          <cell r="P200" t="str">
            <v>PEKERJAAN PEMBUANGAN SISA PEKERJAAN</v>
          </cell>
          <cell r="U200">
            <v>1000000</v>
          </cell>
        </row>
        <row r="201">
          <cell r="P201" t="str">
            <v>JUMLAH ( I  s/d.  VI)</v>
          </cell>
          <cell r="U201">
            <v>144750720.41</v>
          </cell>
        </row>
        <row r="202">
          <cell r="P202" t="str">
            <v>PPN 10%</v>
          </cell>
          <cell r="U202">
            <v>14475072.041000001</v>
          </cell>
        </row>
        <row r="203">
          <cell r="P203" t="str">
            <v>TOTAL</v>
          </cell>
          <cell r="U203">
            <v>159225792.45100001</v>
          </cell>
        </row>
        <row r="204">
          <cell r="P204" t="str">
            <v>DIBULATKAN</v>
          </cell>
          <cell r="U204">
            <v>159225000</v>
          </cell>
        </row>
        <row r="206">
          <cell r="N206" t="str">
            <v>Terbilang</v>
          </cell>
          <cell r="O206" t="str">
            <v>:</v>
          </cell>
          <cell r="P206" t="str">
            <v>Seratus Lima Puluh Sembilan Juta Dua Ratus Dua Puluh Lima Ribu Rupiah</v>
          </cell>
        </row>
        <row r="209">
          <cell r="R209" t="str">
            <v>Bandar Lampung, .................2006</v>
          </cell>
        </row>
        <row r="210">
          <cell r="N210" t="str">
            <v>Disetujui</v>
          </cell>
        </row>
        <row r="211">
          <cell r="N211" t="str">
            <v>Pejabat Pembuat Komitmen/Pimpinan Kegiatan</v>
          </cell>
          <cell r="R211" t="str">
            <v>PANITIA PELELANGAN</v>
          </cell>
        </row>
        <row r="217">
          <cell r="N217" t="str">
            <v>A  Z  W  A  R,ST</v>
          </cell>
          <cell r="R217" t="str">
            <v>FAISOL MUCHTAR,ST</v>
          </cell>
        </row>
        <row r="218">
          <cell r="N218" t="str">
            <v>NIP.460020553</v>
          </cell>
          <cell r="R218" t="str">
            <v>NIP. 460021411</v>
          </cell>
        </row>
      </sheetData>
      <sheetData sheetId="16"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Kantor Koramil Telukbetung Barat</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PERSIAPAN</v>
          </cell>
        </row>
        <row r="13">
          <cell r="B13">
            <v>1</v>
          </cell>
          <cell r="D13" t="str">
            <v>Pembersihan Lokasi</v>
          </cell>
          <cell r="H13" t="str">
            <v>SNI-T-01-1991.1.5</v>
          </cell>
          <cell r="I13">
            <v>72</v>
          </cell>
          <cell r="J13" t="str">
            <v>M2</v>
          </cell>
          <cell r="K13">
            <v>3560</v>
          </cell>
          <cell r="L13">
            <v>256320</v>
          </cell>
        </row>
        <row r="14">
          <cell r="B14">
            <v>2</v>
          </cell>
          <cell r="D14" t="str">
            <v xml:space="preserve">Pasangan Bouwplank </v>
          </cell>
          <cell r="H14" t="str">
            <v>SNI-T-01-1991.1.6</v>
          </cell>
          <cell r="I14">
            <v>25</v>
          </cell>
          <cell r="J14" t="str">
            <v>M1</v>
          </cell>
          <cell r="K14">
            <v>26077.06</v>
          </cell>
          <cell r="L14">
            <v>651926.5</v>
          </cell>
        </row>
        <row r="15">
          <cell r="B15">
            <v>3</v>
          </cell>
          <cell r="D15" t="str">
            <v>Direksi Keet (Sewa)</v>
          </cell>
          <cell r="H15" t="str">
            <v>ls</v>
          </cell>
          <cell r="I15">
            <v>1</v>
          </cell>
          <cell r="J15" t="str">
            <v>Unit</v>
          </cell>
          <cell r="K15">
            <v>250000</v>
          </cell>
          <cell r="L15">
            <v>250000</v>
          </cell>
        </row>
        <row r="16">
          <cell r="B16">
            <v>4</v>
          </cell>
          <cell r="D16" t="str">
            <v>P3K</v>
          </cell>
          <cell r="H16" t="str">
            <v>ls</v>
          </cell>
          <cell r="I16">
            <v>1</v>
          </cell>
          <cell r="J16" t="str">
            <v>Unit</v>
          </cell>
          <cell r="K16">
            <v>200000</v>
          </cell>
          <cell r="L16">
            <v>200000</v>
          </cell>
        </row>
        <row r="17">
          <cell r="B17">
            <v>5</v>
          </cell>
          <cell r="D17" t="str">
            <v>Dokumentasi 0%, 25%, 50% dan 100%</v>
          </cell>
          <cell r="H17" t="str">
            <v>ls</v>
          </cell>
          <cell r="I17">
            <v>1</v>
          </cell>
          <cell r="J17" t="str">
            <v>Unit</v>
          </cell>
          <cell r="K17">
            <v>300000</v>
          </cell>
          <cell r="L17">
            <v>300000</v>
          </cell>
        </row>
        <row r="18">
          <cell r="B18">
            <v>6</v>
          </cell>
          <cell r="D18" t="str">
            <v>Papan Nama Proyek</v>
          </cell>
          <cell r="H18" t="str">
            <v>ls</v>
          </cell>
          <cell r="I18">
            <v>1</v>
          </cell>
          <cell r="J18" t="str">
            <v>Unit</v>
          </cell>
          <cell r="K18">
            <v>500000</v>
          </cell>
          <cell r="L18">
            <v>500000</v>
          </cell>
        </row>
        <row r="19">
          <cell r="D19" t="str">
            <v>SUB TOTAL  I</v>
          </cell>
          <cell r="L19">
            <v>2158246.5</v>
          </cell>
        </row>
        <row r="20">
          <cell r="B20" t="str">
            <v>II</v>
          </cell>
          <cell r="D20" t="str">
            <v>PEKERJAAN GALIAN DAN TANAH</v>
          </cell>
        </row>
        <row r="21">
          <cell r="B21">
            <v>1</v>
          </cell>
          <cell r="D21" t="str">
            <v xml:space="preserve">Pek. Galian tanah lubang pondasi </v>
          </cell>
          <cell r="H21" t="str">
            <v>A.1</v>
          </cell>
          <cell r="I21">
            <v>13.05</v>
          </cell>
          <cell r="J21" t="str">
            <v>M3</v>
          </cell>
          <cell r="K21">
            <v>19775</v>
          </cell>
          <cell r="L21">
            <v>258063.75</v>
          </cell>
        </row>
        <row r="22">
          <cell r="B22">
            <v>2</v>
          </cell>
          <cell r="D22" t="str">
            <v>Pek. Urugan tanah sisi pondasi</v>
          </cell>
          <cell r="H22" t="str">
            <v>A.16</v>
          </cell>
          <cell r="I22">
            <v>3.2629999999999999</v>
          </cell>
          <cell r="J22" t="str">
            <v>M3</v>
          </cell>
          <cell r="K22">
            <v>6660</v>
          </cell>
          <cell r="L22">
            <v>21731.58</v>
          </cell>
        </row>
        <row r="23">
          <cell r="B23">
            <v>3</v>
          </cell>
          <cell r="D23" t="str">
            <v>Pek. Urugan pasir di bawah pondasi t= 5 Cm</v>
          </cell>
          <cell r="H23" t="str">
            <v>A.18</v>
          </cell>
          <cell r="I23">
            <v>0.75</v>
          </cell>
          <cell r="J23" t="str">
            <v>M3</v>
          </cell>
          <cell r="K23">
            <v>146691.20000000001</v>
          </cell>
          <cell r="L23">
            <v>110018.4</v>
          </cell>
        </row>
        <row r="24">
          <cell r="D24" t="str">
            <v>SUB TOTAL  II</v>
          </cell>
          <cell r="L24">
            <v>389813.73</v>
          </cell>
        </row>
        <row r="25">
          <cell r="B25" t="str">
            <v>III</v>
          </cell>
          <cell r="D25" t="str">
            <v>PEKERJAAN PASANGAN DAN BETON</v>
          </cell>
        </row>
        <row r="26">
          <cell r="B26">
            <v>1</v>
          </cell>
          <cell r="D26" t="str">
            <v xml:space="preserve">Pas. Pondasi Batu Belah hitam adk. 1 : 4 </v>
          </cell>
          <cell r="H26" t="str">
            <v>G.32h+G.26(a)</v>
          </cell>
          <cell r="I26">
            <v>8.6999999999999993</v>
          </cell>
          <cell r="J26" t="str">
            <v>M3</v>
          </cell>
          <cell r="K26">
            <v>527127.02</v>
          </cell>
          <cell r="L26">
            <v>4586005.07</v>
          </cell>
        </row>
        <row r="27">
          <cell r="B27">
            <v>2</v>
          </cell>
          <cell r="D27" t="str">
            <v>Pasang Buis Beton Dia 60 L=1 M</v>
          </cell>
          <cell r="H27" t="str">
            <v>Ls</v>
          </cell>
          <cell r="I27">
            <v>11</v>
          </cell>
          <cell r="J27" t="str">
            <v>Unit</v>
          </cell>
          <cell r="K27">
            <v>60000</v>
          </cell>
          <cell r="L27">
            <v>660000</v>
          </cell>
        </row>
        <row r="28">
          <cell r="B28">
            <v>3</v>
          </cell>
          <cell r="D28" t="str">
            <v>Pasang Cerucuk @ = 2 M</v>
          </cell>
          <cell r="H28" t="str">
            <v>Ls</v>
          </cell>
          <cell r="I28">
            <v>60</v>
          </cell>
          <cell r="J28" t="str">
            <v>Btg</v>
          </cell>
          <cell r="K28">
            <v>10000</v>
          </cell>
          <cell r="L28">
            <v>600000</v>
          </cell>
        </row>
        <row r="29">
          <cell r="B29">
            <v>4</v>
          </cell>
          <cell r="D29" t="str">
            <v>Cor Beton Cyclop Adk. 1:3:5</v>
          </cell>
          <cell r="H29" t="str">
            <v>G.44</v>
          </cell>
          <cell r="I29">
            <v>3.08</v>
          </cell>
          <cell r="J29" t="str">
            <v>M3</v>
          </cell>
          <cell r="K29">
            <v>612956.9</v>
          </cell>
          <cell r="L29">
            <v>1887907.25</v>
          </cell>
        </row>
        <row r="30">
          <cell r="B30">
            <v>5</v>
          </cell>
          <cell r="D30" t="str">
            <v>Timbunan Tanah</v>
          </cell>
          <cell r="H30" t="str">
            <v>A.7</v>
          </cell>
          <cell r="I30">
            <v>67.5</v>
          </cell>
          <cell r="J30" t="str">
            <v>M3</v>
          </cell>
          <cell r="K30">
            <v>15320</v>
          </cell>
          <cell r="L30">
            <v>1034100</v>
          </cell>
        </row>
        <row r="31">
          <cell r="B31">
            <v>6</v>
          </cell>
          <cell r="D31" t="str">
            <v>Pas. Sloof 15/25</v>
          </cell>
          <cell r="H31" t="str">
            <v>G.41+3/4 I.2(a)+1/2 F.8</v>
          </cell>
          <cell r="I31">
            <v>2.8130000000000002</v>
          </cell>
          <cell r="J31" t="str">
            <v>M3</v>
          </cell>
          <cell r="K31">
            <v>2649475.14</v>
          </cell>
          <cell r="L31">
            <v>7452973.5700000003</v>
          </cell>
        </row>
        <row r="32">
          <cell r="B32">
            <v>7</v>
          </cell>
          <cell r="D32" t="str">
            <v>Pas. Kolom Praktis12/12 (iap 3 M)</v>
          </cell>
          <cell r="H32" t="str">
            <v>G.41+3/4 I.2(a)+1/2 F.8</v>
          </cell>
          <cell r="I32">
            <v>0.30199999999999999</v>
          </cell>
          <cell r="J32" t="str">
            <v>M3</v>
          </cell>
          <cell r="K32">
            <v>2649475.14</v>
          </cell>
          <cell r="L32">
            <v>800141.49</v>
          </cell>
        </row>
        <row r="33">
          <cell r="B33">
            <v>8</v>
          </cell>
          <cell r="D33" t="str">
            <v>Pas. Kolom 25/25</v>
          </cell>
          <cell r="H33" t="str">
            <v>G.41+3/4 I.2(a)+1/2 F.8</v>
          </cell>
          <cell r="I33">
            <v>1.3129999999999999</v>
          </cell>
          <cell r="J33" t="str">
            <v>M3</v>
          </cell>
          <cell r="K33">
            <v>2649475.14</v>
          </cell>
          <cell r="L33">
            <v>3478760.86</v>
          </cell>
        </row>
        <row r="34">
          <cell r="B34">
            <v>9</v>
          </cell>
          <cell r="D34" t="str">
            <v>Pas. Dinding Bata adk 1:4</v>
          </cell>
          <cell r="H34" t="str">
            <v>G.33h+G.32a</v>
          </cell>
          <cell r="I34">
            <v>6.48</v>
          </cell>
          <cell r="J34" t="str">
            <v>M3</v>
          </cell>
          <cell r="K34">
            <v>383258.81</v>
          </cell>
          <cell r="L34">
            <v>2483517.09</v>
          </cell>
        </row>
        <row r="35">
          <cell r="B35">
            <v>10</v>
          </cell>
          <cell r="D35" t="str">
            <v>Plesteran Dinding adk 1: 4</v>
          </cell>
          <cell r="H35" t="str">
            <v>G.50q+G.48</v>
          </cell>
          <cell r="I35">
            <v>151.47499999999999</v>
          </cell>
          <cell r="J35" t="str">
            <v>M2</v>
          </cell>
          <cell r="K35">
            <v>19133.61</v>
          </cell>
          <cell r="L35">
            <v>2898263.57</v>
          </cell>
        </row>
        <row r="36">
          <cell r="D36" t="str">
            <v>SUB TOTAL  III</v>
          </cell>
          <cell r="L36">
            <v>25881668.899999999</v>
          </cell>
        </row>
        <row r="37">
          <cell r="B37" t="str">
            <v>IV</v>
          </cell>
          <cell r="D37" t="str">
            <v>PEKERJAAN PAGAR/ PINTU  BESI</v>
          </cell>
        </row>
        <row r="38">
          <cell r="B38">
            <v>1</v>
          </cell>
          <cell r="D38" t="str">
            <v xml:space="preserve">Pagar Besi </v>
          </cell>
          <cell r="H38" t="str">
            <v>Supl.BMPK.17A</v>
          </cell>
          <cell r="I38">
            <v>33</v>
          </cell>
          <cell r="J38" t="str">
            <v>M2</v>
          </cell>
          <cell r="K38">
            <v>249511.5</v>
          </cell>
          <cell r="L38">
            <v>8233879.5</v>
          </cell>
        </row>
        <row r="39">
          <cell r="B39">
            <v>2</v>
          </cell>
          <cell r="D39" t="str">
            <v>Pintu Besi Dorong</v>
          </cell>
          <cell r="H39" t="str">
            <v>Supl.BMPK.17</v>
          </cell>
          <cell r="I39">
            <v>7.5</v>
          </cell>
          <cell r="J39" t="str">
            <v>M2</v>
          </cell>
          <cell r="K39">
            <v>340533.33</v>
          </cell>
          <cell r="L39">
            <v>2553999.98</v>
          </cell>
        </row>
        <row r="40">
          <cell r="B40">
            <v>3</v>
          </cell>
          <cell r="D40" t="str">
            <v>Pasang Roda Pintu Dorong</v>
          </cell>
          <cell r="H40" t="str">
            <v>Ls</v>
          </cell>
          <cell r="I40">
            <v>2</v>
          </cell>
          <cell r="J40" t="str">
            <v>Bh</v>
          </cell>
          <cell r="K40">
            <v>15000</v>
          </cell>
          <cell r="L40">
            <v>30000</v>
          </cell>
        </row>
        <row r="41">
          <cell r="B41">
            <v>4</v>
          </cell>
          <cell r="D41" t="str">
            <v>Pasang Rell Pintu Dorong Lengkap</v>
          </cell>
          <cell r="H41" t="str">
            <v>Supl.BMPK.17C</v>
          </cell>
          <cell r="I41">
            <v>11</v>
          </cell>
          <cell r="J41" t="str">
            <v>M'</v>
          </cell>
          <cell r="K41">
            <v>77302.52</v>
          </cell>
          <cell r="L41">
            <v>850327.72</v>
          </cell>
        </row>
        <row r="42">
          <cell r="B42">
            <v>5</v>
          </cell>
          <cell r="D42" t="str">
            <v>Pasang Grendel Pintu Besi</v>
          </cell>
          <cell r="H42" t="str">
            <v>Ls</v>
          </cell>
          <cell r="I42">
            <v>1</v>
          </cell>
          <cell r="J42" t="str">
            <v>Set</v>
          </cell>
          <cell r="K42">
            <v>15000</v>
          </cell>
          <cell r="L42">
            <v>15000</v>
          </cell>
        </row>
        <row r="43">
          <cell r="D43" t="str">
            <v>SUB TOTAL  IV</v>
          </cell>
          <cell r="L43">
            <v>11683207.200000001</v>
          </cell>
        </row>
        <row r="44">
          <cell r="B44" t="str">
            <v>V</v>
          </cell>
          <cell r="D44" t="str">
            <v>PEKERJAAN PEMBUANGAN SISA PEKERJAAN</v>
          </cell>
        </row>
        <row r="45">
          <cell r="B45">
            <v>1</v>
          </cell>
          <cell r="D45" t="str">
            <v>Pembuangan Sisa Pekerjaan</v>
          </cell>
          <cell r="H45" t="str">
            <v>Ls</v>
          </cell>
          <cell r="I45">
            <v>1</v>
          </cell>
          <cell r="J45" t="str">
            <v>Ls</v>
          </cell>
          <cell r="K45">
            <v>200000</v>
          </cell>
          <cell r="L45">
            <v>200000</v>
          </cell>
        </row>
        <row r="46">
          <cell r="D46" t="str">
            <v>SUB TOTAL  V</v>
          </cell>
          <cell r="L46">
            <v>200000</v>
          </cell>
        </row>
        <row r="47">
          <cell r="D47" t="str">
            <v>JUMLAH</v>
          </cell>
          <cell r="L47">
            <v>40312936.329999998</v>
          </cell>
        </row>
        <row r="48">
          <cell r="D48" t="str">
            <v>PPN (10% X A)</v>
          </cell>
          <cell r="L48">
            <v>4031293.6329999999</v>
          </cell>
        </row>
        <row r="49">
          <cell r="D49" t="str">
            <v>JUMLAH  (A+B)</v>
          </cell>
          <cell r="L49">
            <v>44344229.963</v>
          </cell>
        </row>
        <row r="50">
          <cell r="D50" t="str">
            <v>JUMLAH DIBULATKAN</v>
          </cell>
          <cell r="L50">
            <v>44344000</v>
          </cell>
        </row>
        <row r="51">
          <cell r="N51" t="str">
            <v>REKAPITULASI RENCANA ANGGARAN BIAYA</v>
          </cell>
        </row>
        <row r="52">
          <cell r="N52" t="str">
            <v>OWNER'S ESTIMATE</v>
          </cell>
        </row>
        <row r="54">
          <cell r="N54" t="str">
            <v>Kegiatan</v>
          </cell>
          <cell r="O54" t="str">
            <v>:</v>
          </cell>
          <cell r="P54" t="str">
            <v>Pembangunan / Pemagaran Gedung Kantor, Gedung Sekolah</v>
          </cell>
        </row>
        <row r="55">
          <cell r="N55" t="str">
            <v>Pekerjaan</v>
          </cell>
          <cell r="O55" t="str">
            <v>:</v>
          </cell>
          <cell r="P55" t="str">
            <v>Pemagaran Kantor Koramil Telukbetung Barat</v>
          </cell>
        </row>
        <row r="56">
          <cell r="N56" t="str">
            <v>Lokasi</v>
          </cell>
          <cell r="O56" t="str">
            <v>:</v>
          </cell>
          <cell r="P56" t="str">
            <v>Kota Bandar Lampung</v>
          </cell>
        </row>
        <row r="57">
          <cell r="N57" t="str">
            <v>Tahun Anggaran</v>
          </cell>
          <cell r="O57" t="str">
            <v>:</v>
          </cell>
          <cell r="P57" t="str">
            <v>2006</v>
          </cell>
        </row>
        <row r="59">
          <cell r="N59" t="str">
            <v>NO.</v>
          </cell>
          <cell r="O59" t="str">
            <v>URAIAN  PEKERJAAN</v>
          </cell>
          <cell r="U59" t="str">
            <v>TOTAL</v>
          </cell>
        </row>
        <row r="60">
          <cell r="U60" t="str">
            <v>HARGA</v>
          </cell>
        </row>
        <row r="61">
          <cell r="U61" t="str">
            <v>(Rp)</v>
          </cell>
        </row>
        <row r="62">
          <cell r="N62" t="str">
            <v>I</v>
          </cell>
          <cell r="P62" t="str">
            <v>PEKERJAAN PERSIAPAN</v>
          </cell>
          <cell r="U62">
            <v>2158246.5</v>
          </cell>
        </row>
        <row r="63">
          <cell r="N63" t="str">
            <v>II</v>
          </cell>
          <cell r="P63" t="str">
            <v>PEKERJAAN GALIAN DAN TANAH</v>
          </cell>
          <cell r="U63">
            <v>389813.73</v>
          </cell>
        </row>
        <row r="64">
          <cell r="N64" t="str">
            <v>III</v>
          </cell>
          <cell r="P64" t="str">
            <v>PEKERJAAN PASANGAN DAN BETON</v>
          </cell>
          <cell r="U64">
            <v>25881668.899999999</v>
          </cell>
        </row>
        <row r="65">
          <cell r="N65" t="str">
            <v>IV</v>
          </cell>
          <cell r="P65" t="str">
            <v>PEKERJAAN PAGAR/ PINTU  BESI</v>
          </cell>
          <cell r="U65">
            <v>11683207.200000001</v>
          </cell>
        </row>
        <row r="66">
          <cell r="N66" t="str">
            <v>V</v>
          </cell>
          <cell r="P66" t="str">
            <v>PEKERJAAN PEMBUANGAN SISA PEKERJAAN</v>
          </cell>
          <cell r="U66">
            <v>200000</v>
          </cell>
        </row>
        <row r="67">
          <cell r="P67" t="str">
            <v>JUMLAH ( I  s/d.  V)</v>
          </cell>
          <cell r="U67">
            <v>40312936.329999998</v>
          </cell>
        </row>
        <row r="68">
          <cell r="P68" t="str">
            <v>PPN 10%</v>
          </cell>
          <cell r="U68">
            <v>4031293.6329999999</v>
          </cell>
        </row>
        <row r="69">
          <cell r="P69" t="str">
            <v>TOTAL</v>
          </cell>
          <cell r="U69">
            <v>44344229.963</v>
          </cell>
        </row>
        <row r="70">
          <cell r="P70" t="str">
            <v>DIBULATKAN</v>
          </cell>
          <cell r="U70">
            <v>44344000</v>
          </cell>
        </row>
        <row r="72">
          <cell r="N72" t="str">
            <v>Terbilang</v>
          </cell>
          <cell r="O72" t="str">
            <v>:</v>
          </cell>
          <cell r="P72" t="str">
            <v>Empat Puluh Empat Juta Tiga Ratus Empat Puluh Empat Ribu Rupiah</v>
          </cell>
        </row>
        <row r="75">
          <cell r="R75" t="str">
            <v>Bandar Lampung, .................2006</v>
          </cell>
        </row>
        <row r="76">
          <cell r="N76" t="str">
            <v>Disetujui</v>
          </cell>
        </row>
        <row r="77">
          <cell r="N77" t="str">
            <v>Pejabat Pembuat Komitmen/Pimpinan Kegiatan</v>
          </cell>
          <cell r="R77" t="str">
            <v>PANITIA PELELANGAN</v>
          </cell>
        </row>
        <row r="83">
          <cell r="N83" t="str">
            <v>A  Z  W  A  R,ST</v>
          </cell>
          <cell r="R83" t="str">
            <v>FAISOL MUCHTAR,ST</v>
          </cell>
        </row>
        <row r="84">
          <cell r="N84" t="str">
            <v>NIP.460020553</v>
          </cell>
          <cell r="R84" t="str">
            <v>NIP. 460021411</v>
          </cell>
        </row>
      </sheetData>
      <sheetData sheetId="17"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dan Pemasangan Paving Block halaman Kantor Kecamatan Tanjung Seneng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PENDAHULUAN</v>
          </cell>
        </row>
        <row r="13">
          <cell r="B13">
            <v>1</v>
          </cell>
          <cell r="D13" t="str">
            <v>Sewa Direksikeet</v>
          </cell>
          <cell r="H13" t="str">
            <v>Ls</v>
          </cell>
          <cell r="I13">
            <v>1</v>
          </cell>
          <cell r="J13" t="str">
            <v>Unit</v>
          </cell>
          <cell r="K13">
            <v>750000</v>
          </cell>
          <cell r="L13">
            <v>750000</v>
          </cell>
        </row>
        <row r="14">
          <cell r="B14">
            <v>2</v>
          </cell>
          <cell r="D14" t="str">
            <v>Pembersihan lapangan</v>
          </cell>
          <cell r="H14" t="str">
            <v>SNI-T-01-1991.1.5</v>
          </cell>
          <cell r="I14">
            <v>517</v>
          </cell>
          <cell r="J14" t="str">
            <v>M2</v>
          </cell>
          <cell r="K14">
            <v>3560</v>
          </cell>
          <cell r="L14">
            <v>1840520</v>
          </cell>
        </row>
        <row r="15">
          <cell r="B15">
            <v>3</v>
          </cell>
          <cell r="D15" t="str">
            <v>Pasang papan Nama Proyek</v>
          </cell>
          <cell r="H15" t="str">
            <v>Ls</v>
          </cell>
          <cell r="I15">
            <v>1</v>
          </cell>
          <cell r="J15" t="str">
            <v>Unit</v>
          </cell>
          <cell r="K15">
            <v>250000</v>
          </cell>
          <cell r="L15">
            <v>250000</v>
          </cell>
        </row>
        <row r="16">
          <cell r="B16">
            <v>4</v>
          </cell>
          <cell r="D16" t="str">
            <v>Biaya obat-obatan P 3 K</v>
          </cell>
          <cell r="H16" t="str">
            <v>Ls</v>
          </cell>
          <cell r="I16">
            <v>1</v>
          </cell>
          <cell r="J16" t="str">
            <v>Unit</v>
          </cell>
          <cell r="K16">
            <v>200000</v>
          </cell>
          <cell r="L16">
            <v>200000</v>
          </cell>
        </row>
        <row r="17">
          <cell r="B17">
            <v>5</v>
          </cell>
          <cell r="D17" t="str">
            <v>Foto Dokumentasi  0%, 50%, 100%</v>
          </cell>
          <cell r="H17" t="str">
            <v>Ls</v>
          </cell>
          <cell r="I17">
            <v>1</v>
          </cell>
          <cell r="J17" t="str">
            <v>Unit</v>
          </cell>
          <cell r="K17">
            <v>300000</v>
          </cell>
          <cell r="L17">
            <v>300000</v>
          </cell>
        </row>
        <row r="18">
          <cell r="B18">
            <v>6</v>
          </cell>
          <cell r="D18" t="str">
            <v>Mobilisasi</v>
          </cell>
          <cell r="H18" t="str">
            <v>Ls</v>
          </cell>
          <cell r="I18">
            <v>1</v>
          </cell>
          <cell r="J18" t="str">
            <v>Unit</v>
          </cell>
          <cell r="K18">
            <v>500000</v>
          </cell>
          <cell r="L18">
            <v>500000</v>
          </cell>
        </row>
        <row r="19">
          <cell r="D19" t="str">
            <v>SUB TOTAL  I</v>
          </cell>
          <cell r="L19">
            <v>3840520</v>
          </cell>
        </row>
        <row r="21">
          <cell r="B21" t="str">
            <v>II</v>
          </cell>
          <cell r="D21" t="str">
            <v>PEKERJAAN  PERSIAPAN</v>
          </cell>
        </row>
        <row r="22">
          <cell r="B22">
            <v>1</v>
          </cell>
          <cell r="D22" t="str">
            <v>Galian tanah  pondasi</v>
          </cell>
          <cell r="H22" t="str">
            <v>A.1</v>
          </cell>
          <cell r="I22">
            <v>44.469000000000001</v>
          </cell>
          <cell r="J22" t="str">
            <v>M3</v>
          </cell>
          <cell r="K22">
            <v>19775</v>
          </cell>
          <cell r="L22">
            <v>879374.48</v>
          </cell>
        </row>
        <row r="23">
          <cell r="B23">
            <v>2</v>
          </cell>
          <cell r="D23" t="str">
            <v>Urugan tanah kembali</v>
          </cell>
          <cell r="H23" t="str">
            <v>A.16</v>
          </cell>
          <cell r="I23">
            <v>6.9</v>
          </cell>
          <cell r="J23" t="str">
            <v>M3</v>
          </cell>
          <cell r="K23">
            <v>6660</v>
          </cell>
          <cell r="L23">
            <v>45954</v>
          </cell>
        </row>
        <row r="24">
          <cell r="B24">
            <v>3</v>
          </cell>
          <cell r="D24" t="str">
            <v>Timbunan pasir bawah pondasi menerus &amp; lantai</v>
          </cell>
          <cell r="H24" t="str">
            <v>A.18</v>
          </cell>
          <cell r="I24">
            <v>3.45</v>
          </cell>
          <cell r="J24" t="str">
            <v>M3</v>
          </cell>
          <cell r="K24">
            <v>146691.20000000001</v>
          </cell>
          <cell r="L24">
            <v>506084.64</v>
          </cell>
        </row>
        <row r="25">
          <cell r="D25" t="str">
            <v>SUB TOTAL  II</v>
          </cell>
          <cell r="L25">
            <v>1431413.12</v>
          </cell>
        </row>
        <row r="27">
          <cell r="B27" t="str">
            <v>III</v>
          </cell>
          <cell r="D27" t="str">
            <v>PEKERJAAN BATU DAN BETON</v>
          </cell>
        </row>
        <row r="28">
          <cell r="B28">
            <v>1</v>
          </cell>
          <cell r="D28" t="str">
            <v>Pasang Batu Kosong /Aamstamping</v>
          </cell>
          <cell r="H28" t="str">
            <v>G.2</v>
          </cell>
          <cell r="I28">
            <v>6.2110000000000003</v>
          </cell>
          <cell r="J28" t="str">
            <v>M3</v>
          </cell>
          <cell r="K28">
            <v>222591</v>
          </cell>
          <cell r="L28">
            <v>1382512.7</v>
          </cell>
        </row>
        <row r="29">
          <cell r="B29">
            <v>2</v>
          </cell>
          <cell r="D29" t="str">
            <v>Pasang Pondasi Batu Belah putih, Adk 1 : 4</v>
          </cell>
          <cell r="H29" t="str">
            <v>G.32h+G.26(b)</v>
          </cell>
          <cell r="I29">
            <v>26.495999999999999</v>
          </cell>
          <cell r="J29" t="str">
            <v>M3</v>
          </cell>
          <cell r="K29">
            <v>503127.02</v>
          </cell>
          <cell r="L29">
            <v>13330853.52</v>
          </cell>
        </row>
        <row r="30">
          <cell r="B30">
            <v>3</v>
          </cell>
          <cell r="D30" t="str">
            <v>Pasang Sloof 10/10, Beton Bertulang</v>
          </cell>
          <cell r="H30" t="str">
            <v>G.41</v>
          </cell>
          <cell r="I30">
            <v>1.38</v>
          </cell>
          <cell r="J30" t="str">
            <v>M3</v>
          </cell>
          <cell r="K30">
            <v>701589.14</v>
          </cell>
          <cell r="L30">
            <v>968193.01</v>
          </cell>
        </row>
        <row r="31">
          <cell r="B31">
            <v>4</v>
          </cell>
          <cell r="D31" t="str">
            <v>Pasang Kolom 10/10 Beton Bertulang</v>
          </cell>
          <cell r="H31" t="str">
            <v>G.41</v>
          </cell>
          <cell r="I31">
            <v>0.55200000000000005</v>
          </cell>
          <cell r="J31" t="str">
            <v>M3</v>
          </cell>
          <cell r="K31">
            <v>701589.14</v>
          </cell>
          <cell r="L31">
            <v>387277.21</v>
          </cell>
        </row>
        <row r="32">
          <cell r="B32">
            <v>5</v>
          </cell>
          <cell r="D32" t="str">
            <v>Pembesian untuk beton</v>
          </cell>
          <cell r="H32" t="str">
            <v>3/4 I.2(a)</v>
          </cell>
          <cell r="I32">
            <v>1.9319999999999999</v>
          </cell>
          <cell r="J32" t="str">
            <v>M3</v>
          </cell>
          <cell r="K32">
            <v>1446446</v>
          </cell>
          <cell r="L32">
            <v>2794533.67</v>
          </cell>
        </row>
        <row r="33">
          <cell r="D33" t="str">
            <v>SUB TOTAL  III</v>
          </cell>
          <cell r="L33">
            <v>18863370.109999999</v>
          </cell>
        </row>
        <row r="35">
          <cell r="B35" t="str">
            <v>IV</v>
          </cell>
          <cell r="D35" t="str">
            <v>PEKERJAAN PASANGAN</v>
          </cell>
        </row>
        <row r="36">
          <cell r="B36">
            <v>1</v>
          </cell>
          <cell r="D36" t="str">
            <v>Pasangan paving blok UNI untuk halaman parkir</v>
          </cell>
          <cell r="H36" t="str">
            <v>G.60.1(a)</v>
          </cell>
          <cell r="I36">
            <v>517</v>
          </cell>
          <cell r="J36" t="str">
            <v>M2</v>
          </cell>
          <cell r="K36">
            <v>78015.100000000006</v>
          </cell>
          <cell r="L36">
            <v>40333806.700000003</v>
          </cell>
        </row>
        <row r="37">
          <cell r="B37">
            <v>2</v>
          </cell>
          <cell r="D37" t="str">
            <v>Pasangan kanstin</v>
          </cell>
          <cell r="H37" t="str">
            <v>Supl.IX.3</v>
          </cell>
          <cell r="I37">
            <v>235</v>
          </cell>
          <cell r="J37" t="str">
            <v>M1</v>
          </cell>
          <cell r="K37">
            <v>31775.54</v>
          </cell>
          <cell r="L37">
            <v>7467251.9000000004</v>
          </cell>
        </row>
        <row r="38">
          <cell r="B38">
            <v>3</v>
          </cell>
          <cell r="D38" t="str">
            <v>Pasangan Batu muka pagar depan</v>
          </cell>
          <cell r="H38" t="str">
            <v>G.32m</v>
          </cell>
          <cell r="I38">
            <v>4.68</v>
          </cell>
          <cell r="J38" t="str">
            <v>M2</v>
          </cell>
          <cell r="K38">
            <v>54447.040000000001</v>
          </cell>
          <cell r="L38">
            <v>254812.15</v>
          </cell>
        </row>
        <row r="39">
          <cell r="B39">
            <v>4</v>
          </cell>
          <cell r="D39" t="str">
            <v>Profil semen pagar depan</v>
          </cell>
          <cell r="H39" t="str">
            <v>Supl.38</v>
          </cell>
          <cell r="I39">
            <v>46.8</v>
          </cell>
          <cell r="J39" t="str">
            <v>M1</v>
          </cell>
          <cell r="K39">
            <v>75102.25</v>
          </cell>
          <cell r="L39">
            <v>3514785.3</v>
          </cell>
        </row>
        <row r="40">
          <cell r="B40">
            <v>5</v>
          </cell>
          <cell r="D40" t="str">
            <v>Pasangan dinding bata adk.1:4</v>
          </cell>
          <cell r="H40" t="str">
            <v>G.33h+G.32a</v>
          </cell>
          <cell r="I40">
            <v>7.8029999999999999</v>
          </cell>
          <cell r="J40" t="str">
            <v>M3</v>
          </cell>
          <cell r="K40">
            <v>383258.81</v>
          </cell>
          <cell r="L40">
            <v>2990568.49</v>
          </cell>
        </row>
        <row r="41">
          <cell r="B41">
            <v>6</v>
          </cell>
          <cell r="D41" t="str">
            <v>Pasangan Plesteran adk.1:4</v>
          </cell>
          <cell r="H41" t="str">
            <v>G.50q+G.48</v>
          </cell>
          <cell r="I41">
            <v>156.06</v>
          </cell>
          <cell r="J41" t="str">
            <v>M2</v>
          </cell>
          <cell r="K41">
            <v>19133.61</v>
          </cell>
          <cell r="L41">
            <v>2985991.18</v>
          </cell>
        </row>
        <row r="42">
          <cell r="D42" t="str">
            <v>SUB TOTAL  IV</v>
          </cell>
          <cell r="L42">
            <v>57547215.719999999</v>
          </cell>
        </row>
        <row r="44">
          <cell r="B44" t="str">
            <v>V</v>
          </cell>
          <cell r="D44" t="str">
            <v>PEKERJAAN KAYU / PINTU DAN JENDELA</v>
          </cell>
        </row>
        <row r="45">
          <cell r="B45">
            <v>1</v>
          </cell>
          <cell r="D45" t="str">
            <v>Pek. Pintu Pagar</v>
          </cell>
          <cell r="H45" t="str">
            <v>Supl.BMPK.17</v>
          </cell>
          <cell r="I45">
            <v>7.15</v>
          </cell>
          <cell r="J45" t="str">
            <v>M2</v>
          </cell>
          <cell r="K45">
            <v>340533.33</v>
          </cell>
          <cell r="L45">
            <v>2434813.31</v>
          </cell>
        </row>
        <row r="46">
          <cell r="B46">
            <v>2</v>
          </cell>
          <cell r="D46" t="str">
            <v>Pek. Pagar BRC 6 mm</v>
          </cell>
          <cell r="H46" t="str">
            <v>dihitung</v>
          </cell>
          <cell r="I46">
            <v>64.8</v>
          </cell>
          <cell r="J46" t="str">
            <v>M2</v>
          </cell>
          <cell r="K46">
            <v>95000</v>
          </cell>
          <cell r="L46">
            <v>6156000</v>
          </cell>
        </row>
        <row r="47">
          <cell r="D47" t="str">
            <v>SUB TOTAL  V</v>
          </cell>
          <cell r="L47">
            <v>8590813.3100000005</v>
          </cell>
        </row>
        <row r="49">
          <cell r="B49" t="str">
            <v>VI</v>
          </cell>
          <cell r="D49" t="str">
            <v>PEKERJAAN  PENGECETAN</v>
          </cell>
        </row>
        <row r="50">
          <cell r="B50">
            <v>1</v>
          </cell>
          <cell r="D50" t="str">
            <v>Cat Dinding tembok</v>
          </cell>
          <cell r="H50" t="str">
            <v>G.53.1</v>
          </cell>
          <cell r="I50">
            <v>156.06</v>
          </cell>
          <cell r="J50" t="str">
            <v>M2</v>
          </cell>
          <cell r="K50">
            <v>7561</v>
          </cell>
          <cell r="L50">
            <v>1179969.6599999999</v>
          </cell>
        </row>
        <row r="51">
          <cell r="D51" t="str">
            <v>SUB TOTAL  VI</v>
          </cell>
          <cell r="L51">
            <v>1179969.6599999999</v>
          </cell>
        </row>
        <row r="52">
          <cell r="D52" t="str">
            <v>JUMLAH</v>
          </cell>
          <cell r="L52">
            <v>91453301.920000002</v>
          </cell>
        </row>
        <row r="53">
          <cell r="D53" t="str">
            <v>PPN (10% X A)</v>
          </cell>
          <cell r="L53">
            <v>9145330.1919999998</v>
          </cell>
        </row>
        <row r="54">
          <cell r="D54" t="str">
            <v>JUMLAH  (A+B)</v>
          </cell>
          <cell r="L54">
            <v>100598632.112</v>
          </cell>
        </row>
        <row r="55">
          <cell r="D55" t="str">
            <v>JUMLAH DIBULATKAN</v>
          </cell>
          <cell r="L55">
            <v>100598000</v>
          </cell>
        </row>
        <row r="56">
          <cell r="N56" t="str">
            <v>REKAPITULASI RENCANA ANGGARAN BIAYA</v>
          </cell>
        </row>
        <row r="57">
          <cell r="N57" t="str">
            <v>OWNER'S ESTIMATE</v>
          </cell>
        </row>
        <row r="59">
          <cell r="N59" t="str">
            <v>Kegiatan</v>
          </cell>
          <cell r="O59" t="str">
            <v>:</v>
          </cell>
          <cell r="P59" t="str">
            <v>Pembangunan / Pemagaran Gedung Kantor, Gedung Sekolah</v>
          </cell>
        </row>
        <row r="60">
          <cell r="N60" t="str">
            <v>Pekerjaan</v>
          </cell>
          <cell r="O60" t="str">
            <v>:</v>
          </cell>
          <cell r="P60" t="str">
            <v>Pemagaran dan Pemasangan Paving Block halaman Kantor Kecamatan Tanjung Seneng</v>
          </cell>
        </row>
        <row r="61">
          <cell r="N61" t="str">
            <v>Lokasi</v>
          </cell>
          <cell r="O61" t="str">
            <v>:</v>
          </cell>
          <cell r="P61" t="str">
            <v>Kota Bandar Lampung</v>
          </cell>
        </row>
        <row r="62">
          <cell r="N62" t="str">
            <v>Tahun Anggaran</v>
          </cell>
          <cell r="O62" t="str">
            <v>:</v>
          </cell>
          <cell r="P62" t="str">
            <v>2006</v>
          </cell>
        </row>
        <row r="64">
          <cell r="N64" t="str">
            <v>NO.</v>
          </cell>
          <cell r="O64" t="str">
            <v>URAIAN  PEKERJAAN</v>
          </cell>
          <cell r="U64" t="str">
            <v>TOTAL</v>
          </cell>
        </row>
        <row r="65">
          <cell r="U65" t="str">
            <v>HARGA</v>
          </cell>
        </row>
        <row r="66">
          <cell r="U66" t="str">
            <v>(Rp)</v>
          </cell>
        </row>
        <row r="67">
          <cell r="N67" t="str">
            <v>I</v>
          </cell>
          <cell r="P67" t="str">
            <v>PEKERJAAN PENDAHULUAN</v>
          </cell>
          <cell r="U67">
            <v>3840520</v>
          </cell>
        </row>
        <row r="68">
          <cell r="N68" t="str">
            <v>II</v>
          </cell>
          <cell r="P68" t="str">
            <v>PEKERJAAN  PERSIAPAN</v>
          </cell>
          <cell r="U68">
            <v>1431413.12</v>
          </cell>
        </row>
        <row r="69">
          <cell r="N69" t="str">
            <v>III</v>
          </cell>
          <cell r="P69" t="str">
            <v>PEKERJAAN BATU DAN BETON</v>
          </cell>
          <cell r="U69">
            <v>18863370.109999999</v>
          </cell>
        </row>
        <row r="70">
          <cell r="N70" t="str">
            <v>IV</v>
          </cell>
          <cell r="P70" t="str">
            <v>PEKERJAAN PASANGAN</v>
          </cell>
          <cell r="U70">
            <v>57547215.719999999</v>
          </cell>
        </row>
        <row r="71">
          <cell r="N71" t="str">
            <v>V</v>
          </cell>
          <cell r="P71" t="str">
            <v>PEKERJAAN KAYU / PINTU DAN JENDELA</v>
          </cell>
          <cell r="U71">
            <v>8590813.3100000005</v>
          </cell>
        </row>
        <row r="72">
          <cell r="N72" t="str">
            <v>VI</v>
          </cell>
          <cell r="P72" t="str">
            <v>PEKERJAAN  PENGECETAN</v>
          </cell>
          <cell r="U72">
            <v>1179969.6599999999</v>
          </cell>
        </row>
        <row r="73">
          <cell r="P73" t="str">
            <v>JUMLAH ( I  s/d.  VI)</v>
          </cell>
          <cell r="U73">
            <v>91453301.920000002</v>
          </cell>
        </row>
        <row r="74">
          <cell r="P74" t="str">
            <v>PPN 10%</v>
          </cell>
          <cell r="U74">
            <v>9145330.1919999998</v>
          </cell>
        </row>
        <row r="75">
          <cell r="P75" t="str">
            <v>TOTAL</v>
          </cell>
          <cell r="U75">
            <v>100598632.112</v>
          </cell>
        </row>
        <row r="76">
          <cell r="P76" t="str">
            <v>DIBULATKAN</v>
          </cell>
          <cell r="U76">
            <v>100598000</v>
          </cell>
        </row>
        <row r="78">
          <cell r="N78" t="str">
            <v>Terbilang</v>
          </cell>
          <cell r="O78" t="str">
            <v>:</v>
          </cell>
          <cell r="P78" t="str">
            <v>Seratus Juta Lima Ratus Sembilan Puluh Delapan Ribu Rupiah</v>
          </cell>
        </row>
        <row r="81">
          <cell r="R81" t="str">
            <v>Bandar Lampung, .................2006</v>
          </cell>
        </row>
        <row r="82">
          <cell r="N82" t="str">
            <v>Disetujui</v>
          </cell>
        </row>
        <row r="83">
          <cell r="N83" t="str">
            <v>Pejabat Pembuat Komitmen/Pimpinan Kegiatan</v>
          </cell>
          <cell r="R83" t="str">
            <v>PANITIA PELELANGAN</v>
          </cell>
        </row>
        <row r="89">
          <cell r="N89" t="str">
            <v>A  Z  W  A  R,ST</v>
          </cell>
          <cell r="R89" t="str">
            <v>FAISOL MUCHTAR,ST</v>
          </cell>
        </row>
        <row r="90">
          <cell r="N90" t="str">
            <v>NIP.460020553</v>
          </cell>
          <cell r="R90" t="str">
            <v>NIP. 460021411</v>
          </cell>
        </row>
      </sheetData>
      <sheetData sheetId="18"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dan Pemasangan Paving Block SD Negeri 1 dan  SD Negeri 3 Palapa</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PENDAHULUAN</v>
          </cell>
        </row>
        <row r="13">
          <cell r="B13">
            <v>1</v>
          </cell>
          <cell r="D13" t="str">
            <v>Sewa Direksikeet</v>
          </cell>
          <cell r="H13" t="str">
            <v>Ls</v>
          </cell>
          <cell r="I13">
            <v>1</v>
          </cell>
          <cell r="J13" t="str">
            <v>Unit</v>
          </cell>
          <cell r="K13">
            <v>950000</v>
          </cell>
          <cell r="L13">
            <v>950000</v>
          </cell>
        </row>
        <row r="14">
          <cell r="B14">
            <v>2</v>
          </cell>
          <cell r="D14" t="str">
            <v>Pengukuran</v>
          </cell>
          <cell r="H14" t="str">
            <v>SNI-T-01-1991.1.6</v>
          </cell>
          <cell r="I14">
            <v>85.5</v>
          </cell>
          <cell r="J14" t="str">
            <v>M1</v>
          </cell>
          <cell r="K14">
            <v>26077.06</v>
          </cell>
          <cell r="L14">
            <v>2229588.63</v>
          </cell>
        </row>
        <row r="15">
          <cell r="B15">
            <v>3</v>
          </cell>
          <cell r="D15" t="str">
            <v>Pembersihan lokasi pekerjaan</v>
          </cell>
          <cell r="H15" t="str">
            <v>SNI-T-01-1991.1.5</v>
          </cell>
          <cell r="I15">
            <v>300</v>
          </cell>
          <cell r="J15" t="str">
            <v>M2</v>
          </cell>
          <cell r="K15">
            <v>3560</v>
          </cell>
          <cell r="L15">
            <v>1068000</v>
          </cell>
        </row>
        <row r="16">
          <cell r="B16">
            <v>4</v>
          </cell>
          <cell r="D16" t="str">
            <v>Pasang papan Nama Proyek</v>
          </cell>
          <cell r="H16" t="str">
            <v>Ls</v>
          </cell>
          <cell r="I16">
            <v>1</v>
          </cell>
          <cell r="J16" t="str">
            <v>Unit</v>
          </cell>
          <cell r="K16">
            <v>250000</v>
          </cell>
          <cell r="L16">
            <v>250000</v>
          </cell>
        </row>
        <row r="17">
          <cell r="B17">
            <v>5</v>
          </cell>
          <cell r="D17" t="str">
            <v>Biaya obat-obatan P 3 K</v>
          </cell>
          <cell r="H17" t="str">
            <v>Ls</v>
          </cell>
          <cell r="I17">
            <v>1</v>
          </cell>
          <cell r="J17" t="str">
            <v>Unit</v>
          </cell>
          <cell r="K17">
            <v>200000</v>
          </cell>
          <cell r="L17">
            <v>200000</v>
          </cell>
        </row>
        <row r="18">
          <cell r="B18">
            <v>6</v>
          </cell>
          <cell r="D18" t="str">
            <v>Foto Dokumentasi  0%, 50%, 100%</v>
          </cell>
          <cell r="H18" t="str">
            <v>Ls</v>
          </cell>
          <cell r="I18">
            <v>1</v>
          </cell>
          <cell r="J18" t="str">
            <v>Unit</v>
          </cell>
          <cell r="K18">
            <v>365000</v>
          </cell>
          <cell r="L18">
            <v>365000</v>
          </cell>
        </row>
        <row r="19">
          <cell r="B19">
            <v>7</v>
          </cell>
          <cell r="D19" t="str">
            <v>Mobilisasi</v>
          </cell>
          <cell r="H19" t="str">
            <v>Ls</v>
          </cell>
          <cell r="I19">
            <v>1</v>
          </cell>
          <cell r="J19" t="str">
            <v>Unit</v>
          </cell>
          <cell r="K19">
            <v>650000</v>
          </cell>
          <cell r="L19">
            <v>650000</v>
          </cell>
        </row>
        <row r="20">
          <cell r="D20" t="str">
            <v>SUB TOTAL  I</v>
          </cell>
          <cell r="L20">
            <v>5712588.6299999999</v>
          </cell>
        </row>
        <row r="22">
          <cell r="B22" t="str">
            <v>II</v>
          </cell>
          <cell r="D22" t="str">
            <v>PEKERJAAN  PERSIAPAN</v>
          </cell>
        </row>
        <row r="23">
          <cell r="B23">
            <v>1</v>
          </cell>
          <cell r="D23" t="str">
            <v>Bongkaran tembok</v>
          </cell>
          <cell r="H23" t="str">
            <v>L.3</v>
          </cell>
          <cell r="I23">
            <v>18.806000000000001</v>
          </cell>
          <cell r="J23" t="str">
            <v>M3</v>
          </cell>
          <cell r="K23">
            <v>116400</v>
          </cell>
          <cell r="L23">
            <v>2189018.4</v>
          </cell>
        </row>
        <row r="24">
          <cell r="B24">
            <v>2</v>
          </cell>
          <cell r="D24" t="str">
            <v>Galian tanah  pondasi</v>
          </cell>
          <cell r="H24" t="str">
            <v>A.1</v>
          </cell>
          <cell r="I24">
            <v>43.424999999999997</v>
          </cell>
          <cell r="J24" t="str">
            <v>M3</v>
          </cell>
          <cell r="K24">
            <v>19775</v>
          </cell>
          <cell r="L24">
            <v>858729.38</v>
          </cell>
        </row>
        <row r="25">
          <cell r="B25">
            <v>3</v>
          </cell>
          <cell r="D25" t="str">
            <v>Urugan tanah kembali</v>
          </cell>
          <cell r="H25" t="str">
            <v>A.16</v>
          </cell>
          <cell r="I25">
            <v>8.6850000000000005</v>
          </cell>
          <cell r="J25" t="str">
            <v>M3</v>
          </cell>
          <cell r="K25">
            <v>6660</v>
          </cell>
          <cell r="L25">
            <v>57842.1</v>
          </cell>
        </row>
        <row r="26">
          <cell r="B26">
            <v>4</v>
          </cell>
          <cell r="D26" t="str">
            <v>Timbunan pasir bawah pondasi menerus &amp; lantai</v>
          </cell>
          <cell r="H26" t="str">
            <v>A.18</v>
          </cell>
          <cell r="I26">
            <v>2.895</v>
          </cell>
          <cell r="J26" t="str">
            <v>M3</v>
          </cell>
          <cell r="K26">
            <v>146691.20000000001</v>
          </cell>
          <cell r="L26">
            <v>424671.02</v>
          </cell>
        </row>
        <row r="27">
          <cell r="D27" t="str">
            <v>SUB TOTAL  II</v>
          </cell>
          <cell r="L27">
            <v>3530260.9</v>
          </cell>
        </row>
        <row r="29">
          <cell r="B29" t="str">
            <v>III</v>
          </cell>
          <cell r="D29" t="str">
            <v>PEKERJAAN BATU DAN BETON</v>
          </cell>
        </row>
        <row r="30">
          <cell r="B30">
            <v>1</v>
          </cell>
          <cell r="D30" t="str">
            <v>Pasang Batu Kosong /Aamstamping</v>
          </cell>
          <cell r="H30" t="str">
            <v>G.2</v>
          </cell>
          <cell r="I30">
            <v>5.79</v>
          </cell>
          <cell r="J30" t="str">
            <v>M3</v>
          </cell>
          <cell r="K30">
            <v>222591</v>
          </cell>
          <cell r="L30">
            <v>1288801.8899999999</v>
          </cell>
        </row>
        <row r="31">
          <cell r="B31">
            <v>2</v>
          </cell>
          <cell r="D31" t="str">
            <v>Pasang pondasi batu belah putih Adk 1 : 3</v>
          </cell>
          <cell r="H31" t="str">
            <v>G.32h+G.26(b)</v>
          </cell>
          <cell r="I31">
            <v>26.055</v>
          </cell>
          <cell r="J31" t="str">
            <v>M3</v>
          </cell>
          <cell r="K31">
            <v>503127.02</v>
          </cell>
          <cell r="L31">
            <v>13108974.51</v>
          </cell>
        </row>
        <row r="32">
          <cell r="B32">
            <v>3</v>
          </cell>
          <cell r="D32" t="str">
            <v>Pasangan sloof`12/20, beton bertulang</v>
          </cell>
          <cell r="H32" t="str">
            <v>G.41</v>
          </cell>
          <cell r="I32">
            <v>2.3159999999999998</v>
          </cell>
          <cell r="J32" t="str">
            <v>M3</v>
          </cell>
          <cell r="K32">
            <v>701589.14</v>
          </cell>
          <cell r="L32">
            <v>1624880.45</v>
          </cell>
        </row>
        <row r="33">
          <cell r="B33">
            <v>4</v>
          </cell>
          <cell r="D33" t="str">
            <v>Pasangan kolom 15/20 beton bertulang</v>
          </cell>
          <cell r="H33" t="str">
            <v>G.41</v>
          </cell>
          <cell r="I33">
            <v>1.3859999999999999</v>
          </cell>
          <cell r="J33" t="str">
            <v>M3</v>
          </cell>
          <cell r="K33">
            <v>701589.14</v>
          </cell>
          <cell r="L33">
            <v>972402.55</v>
          </cell>
        </row>
        <row r="34">
          <cell r="B34">
            <v>5</v>
          </cell>
          <cell r="D34" t="str">
            <v>Pembesian untuk beton</v>
          </cell>
          <cell r="H34" t="str">
            <v>3/4 I.2(a)</v>
          </cell>
          <cell r="I34">
            <v>3.702</v>
          </cell>
          <cell r="J34" t="str">
            <v>M3</v>
          </cell>
          <cell r="K34">
            <v>1446446</v>
          </cell>
          <cell r="L34">
            <v>5354743.09</v>
          </cell>
        </row>
        <row r="35">
          <cell r="B35">
            <v>6</v>
          </cell>
          <cell r="D35" t="str">
            <v>Pek. Profil semen</v>
          </cell>
          <cell r="H35" t="str">
            <v>Supl.38</v>
          </cell>
          <cell r="I35">
            <v>98.7</v>
          </cell>
          <cell r="J35" t="str">
            <v>M3</v>
          </cell>
          <cell r="K35">
            <v>75102.25</v>
          </cell>
          <cell r="L35">
            <v>7412592.0800000001</v>
          </cell>
        </row>
        <row r="36">
          <cell r="D36" t="str">
            <v>SUB TOTAL  III</v>
          </cell>
          <cell r="L36">
            <v>29762394.57</v>
          </cell>
        </row>
        <row r="38">
          <cell r="B38" t="str">
            <v>IV</v>
          </cell>
          <cell r="D38" t="str">
            <v>PEKERJAAN PASANGAN</v>
          </cell>
        </row>
        <row r="39">
          <cell r="B39">
            <v>1</v>
          </cell>
          <cell r="D39" t="str">
            <v xml:space="preserve">Pasangan Pavong Block </v>
          </cell>
          <cell r="H39" t="str">
            <v>G.60.1(b)</v>
          </cell>
          <cell r="I39">
            <v>475.75</v>
          </cell>
          <cell r="J39" t="str">
            <v>M2</v>
          </cell>
          <cell r="K39">
            <v>56815.1</v>
          </cell>
          <cell r="L39">
            <v>27029783.829999998</v>
          </cell>
        </row>
        <row r="40">
          <cell r="B40">
            <v>2</v>
          </cell>
          <cell r="D40" t="str">
            <v>Pasangan kanstin</v>
          </cell>
          <cell r="H40" t="str">
            <v>Supl.IX.3</v>
          </cell>
          <cell r="I40">
            <v>146.5</v>
          </cell>
          <cell r="J40" t="str">
            <v>M1</v>
          </cell>
          <cell r="K40">
            <v>31775.54</v>
          </cell>
          <cell r="L40">
            <v>4655116.6100000003</v>
          </cell>
        </row>
        <row r="41">
          <cell r="B41">
            <v>3</v>
          </cell>
          <cell r="D41" t="str">
            <v>Pasangan dinding bata adk.1:4</v>
          </cell>
          <cell r="G41" t="str">
            <v/>
          </cell>
          <cell r="H41" t="str">
            <v>G.33h+G.32a</v>
          </cell>
          <cell r="I41">
            <v>8.3625000000000007</v>
          </cell>
          <cell r="J41" t="str">
            <v>M3</v>
          </cell>
          <cell r="K41">
            <v>383258.81</v>
          </cell>
          <cell r="L41">
            <v>3205001.8</v>
          </cell>
        </row>
        <row r="42">
          <cell r="B42">
            <v>4</v>
          </cell>
          <cell r="D42" t="str">
            <v>Pasangan Plesteran adk.1:4</v>
          </cell>
          <cell r="H42" t="str">
            <v>G.50q+G.48</v>
          </cell>
          <cell r="I42">
            <v>167.25</v>
          </cell>
          <cell r="J42" t="str">
            <v>M2</v>
          </cell>
          <cell r="K42">
            <v>19133.61</v>
          </cell>
          <cell r="L42">
            <v>3200096.27</v>
          </cell>
        </row>
        <row r="43">
          <cell r="D43" t="str">
            <v>SUB TOTAL  IV</v>
          </cell>
          <cell r="L43">
            <v>38089998.509999998</v>
          </cell>
        </row>
        <row r="45">
          <cell r="B45" t="str">
            <v>V</v>
          </cell>
          <cell r="D45" t="str">
            <v>PEKERJAAN KAYU / PINTU DAN JENDELA</v>
          </cell>
        </row>
        <row r="46">
          <cell r="B46">
            <v>1</v>
          </cell>
          <cell r="D46" t="str">
            <v>Pasangan Pagar Pipa Besi</v>
          </cell>
          <cell r="H46" t="str">
            <v>dihitung</v>
          </cell>
          <cell r="I46">
            <v>35.325000000000003</v>
          </cell>
          <cell r="J46" t="str">
            <v>M2</v>
          </cell>
          <cell r="K46">
            <v>300000</v>
          </cell>
          <cell r="L46">
            <v>10597500</v>
          </cell>
        </row>
        <row r="47">
          <cell r="B47">
            <v>2</v>
          </cell>
          <cell r="D47" t="str">
            <v>Pasangan Pintu Pagar</v>
          </cell>
          <cell r="H47" t="str">
            <v>Supl.BMPK.17</v>
          </cell>
          <cell r="I47">
            <v>7.15</v>
          </cell>
          <cell r="J47" t="str">
            <v>M2</v>
          </cell>
          <cell r="K47">
            <v>340533.33</v>
          </cell>
          <cell r="L47">
            <v>2434813.31</v>
          </cell>
        </row>
        <row r="48">
          <cell r="D48" t="str">
            <v>SUB TOTAL  V</v>
          </cell>
          <cell r="L48">
            <v>13032313.310000001</v>
          </cell>
        </row>
        <row r="50">
          <cell r="B50" t="str">
            <v>VI</v>
          </cell>
          <cell r="D50" t="str">
            <v>PEKERJAAN  PENGECETAN</v>
          </cell>
        </row>
        <row r="51">
          <cell r="B51">
            <v>1</v>
          </cell>
          <cell r="D51" t="str">
            <v>Cat Pagar</v>
          </cell>
          <cell r="H51" t="str">
            <v>Supl.IX.2</v>
          </cell>
          <cell r="I51">
            <v>121.03574280000001</v>
          </cell>
          <cell r="J51" t="str">
            <v>M2</v>
          </cell>
          <cell r="K51">
            <v>16798.75</v>
          </cell>
          <cell r="L51">
            <v>2033249.18</v>
          </cell>
        </row>
        <row r="52">
          <cell r="B52">
            <v>2</v>
          </cell>
          <cell r="D52" t="str">
            <v>Cat Dinding tembok</v>
          </cell>
          <cell r="H52" t="str">
            <v>G.53.1</v>
          </cell>
          <cell r="I52">
            <v>167.25</v>
          </cell>
          <cell r="J52" t="str">
            <v>M2</v>
          </cell>
          <cell r="K52">
            <v>7561</v>
          </cell>
          <cell r="L52">
            <v>1264577.25</v>
          </cell>
        </row>
        <row r="53">
          <cell r="D53" t="str">
            <v>SUB TOTAL  VI</v>
          </cell>
          <cell r="L53">
            <v>3297826.4299999997</v>
          </cell>
        </row>
        <row r="54">
          <cell r="D54" t="str">
            <v>JUMLAH</v>
          </cell>
          <cell r="L54">
            <v>93425382.349999994</v>
          </cell>
        </row>
        <row r="55">
          <cell r="D55" t="str">
            <v>PPN (10% X A)</v>
          </cell>
          <cell r="L55">
            <v>9342538.2349999994</v>
          </cell>
        </row>
        <row r="56">
          <cell r="D56" t="str">
            <v>JUMLAH  (A+B)</v>
          </cell>
          <cell r="L56">
            <v>102767920.58499999</v>
          </cell>
        </row>
        <row r="57">
          <cell r="D57" t="str">
            <v>JUMLAH DIBULATKAN</v>
          </cell>
          <cell r="L57">
            <v>102767000</v>
          </cell>
        </row>
        <row r="58">
          <cell r="N58" t="str">
            <v>REKAPITULASI RENCANA ANGGARAN BIAYA</v>
          </cell>
        </row>
        <row r="59">
          <cell r="N59" t="str">
            <v>OWNER'S ESTIMATE</v>
          </cell>
        </row>
        <row r="61">
          <cell r="N61" t="str">
            <v>Kegiatan</v>
          </cell>
          <cell r="O61" t="str">
            <v>:</v>
          </cell>
          <cell r="P61" t="str">
            <v>Pembangunan / Pemagaran Gedung Kantor, Gedung Sekolah</v>
          </cell>
        </row>
        <row r="62">
          <cell r="N62" t="str">
            <v>Pekerjaan</v>
          </cell>
          <cell r="O62" t="str">
            <v>:</v>
          </cell>
          <cell r="P62" t="str">
            <v>Pemagaran dan Pemasangan Paving Block SD Negeri 1 dan  SD Negeri 3 Palapa</v>
          </cell>
        </row>
        <row r="63">
          <cell r="N63" t="str">
            <v>Lokasi</v>
          </cell>
          <cell r="O63" t="str">
            <v>:</v>
          </cell>
          <cell r="P63" t="str">
            <v>Kota Bandar Lampung</v>
          </cell>
        </row>
        <row r="64">
          <cell r="N64" t="str">
            <v>Tahun Anggaran</v>
          </cell>
          <cell r="O64" t="str">
            <v>:</v>
          </cell>
          <cell r="P64" t="str">
            <v>2006</v>
          </cell>
        </row>
        <row r="66">
          <cell r="N66" t="str">
            <v>NO.</v>
          </cell>
          <cell r="O66" t="str">
            <v>URAIAN  PEKERJAAN</v>
          </cell>
          <cell r="U66" t="str">
            <v>TOTAL</v>
          </cell>
        </row>
        <row r="67">
          <cell r="U67" t="str">
            <v>HARGA</v>
          </cell>
        </row>
        <row r="68">
          <cell r="U68" t="str">
            <v>(Rp)</v>
          </cell>
        </row>
        <row r="69">
          <cell r="N69" t="str">
            <v>I</v>
          </cell>
          <cell r="P69" t="str">
            <v>PEKERJAAN PENDAHULUAN</v>
          </cell>
          <cell r="U69">
            <v>5712588.6299999999</v>
          </cell>
        </row>
        <row r="70">
          <cell r="N70" t="str">
            <v>II</v>
          </cell>
          <cell r="P70" t="str">
            <v>PEKERJAAN  PERSIAPAN</v>
          </cell>
          <cell r="U70">
            <v>3530260.9</v>
          </cell>
        </row>
        <row r="71">
          <cell r="N71" t="str">
            <v>III</v>
          </cell>
          <cell r="P71" t="str">
            <v>PEKERJAAN BATU DAN BETON</v>
          </cell>
          <cell r="U71">
            <v>29762394.57</v>
          </cell>
        </row>
        <row r="72">
          <cell r="N72" t="str">
            <v>IV</v>
          </cell>
          <cell r="P72" t="str">
            <v>PEKERJAAN PASANGAN</v>
          </cell>
          <cell r="U72">
            <v>38089998.509999998</v>
          </cell>
        </row>
        <row r="73">
          <cell r="N73" t="str">
            <v>V</v>
          </cell>
          <cell r="P73" t="str">
            <v>PEKERJAAN KAYU / PINTU DAN JENDELA</v>
          </cell>
          <cell r="U73">
            <v>13032313.310000001</v>
          </cell>
        </row>
        <row r="74">
          <cell r="N74" t="str">
            <v>VI</v>
          </cell>
          <cell r="P74" t="str">
            <v>PEKERJAAN  PENGECETAN</v>
          </cell>
          <cell r="U74">
            <v>3297826.4299999997</v>
          </cell>
        </row>
        <row r="75">
          <cell r="P75" t="str">
            <v>JUMLAH ( I  s/d.  VI)</v>
          </cell>
          <cell r="U75">
            <v>93425382.349999994</v>
          </cell>
        </row>
        <row r="76">
          <cell r="P76" t="str">
            <v>PPN 10%</v>
          </cell>
          <cell r="U76">
            <v>9342538.2349999994</v>
          </cell>
        </row>
        <row r="77">
          <cell r="P77" t="str">
            <v>TOTAL</v>
          </cell>
          <cell r="U77">
            <v>102767920.58499999</v>
          </cell>
        </row>
        <row r="78">
          <cell r="P78" t="str">
            <v>DIBULATKAN</v>
          </cell>
          <cell r="U78">
            <v>102767000</v>
          </cell>
        </row>
        <row r="80">
          <cell r="N80" t="str">
            <v>Terbilang</v>
          </cell>
          <cell r="O80" t="str">
            <v>:</v>
          </cell>
          <cell r="P80" t="str">
            <v>Seratus Dua Juta Tujuh Ratus Enam Puluh Tujuh Ribu Rupiah</v>
          </cell>
        </row>
        <row r="83">
          <cell r="R83" t="str">
            <v>Bandar Lampung, .................2006</v>
          </cell>
        </row>
        <row r="84">
          <cell r="N84" t="str">
            <v>Disetujui</v>
          </cell>
        </row>
        <row r="85">
          <cell r="N85" t="str">
            <v>Pejabat Pembuat Komitmen/Pimpinan Kegiatan</v>
          </cell>
          <cell r="R85" t="str">
            <v>PANITIA PELELANGAN</v>
          </cell>
        </row>
        <row r="91">
          <cell r="N91" t="str">
            <v>A  Z  W  A  R,ST</v>
          </cell>
          <cell r="R91" t="str">
            <v>FAISOL MUCHTAR,ST</v>
          </cell>
        </row>
        <row r="92">
          <cell r="N92" t="str">
            <v>NIP.460020553</v>
          </cell>
          <cell r="R92" t="str">
            <v>NIP. 460021411</v>
          </cell>
        </row>
      </sheetData>
      <sheetData sheetId="19" refreshError="1">
        <row r="1">
          <cell r="B1" t="str">
            <v>RENCANA ANGGARAN BIAYA</v>
          </cell>
        </row>
        <row r="2">
          <cell r="B2" t="str">
            <v>OWNER'S ESTIMATE</v>
          </cell>
        </row>
        <row r="4">
          <cell r="B4" t="str">
            <v>Kegiatan</v>
          </cell>
          <cell r="E4" t="str">
            <v>:</v>
          </cell>
          <cell r="F4" t="str">
            <v>Pembangunan / Pemagaran Gedung Kantor, Gedung Sekolah</v>
          </cell>
        </row>
        <row r="5">
          <cell r="B5" t="str">
            <v>Pekerjaan</v>
          </cell>
          <cell r="E5" t="str">
            <v>:</v>
          </cell>
          <cell r="F5" t="str">
            <v>Pemagaran Work Shop Dinas BMP Kota Bandar Lampung</v>
          </cell>
        </row>
        <row r="6">
          <cell r="B6" t="str">
            <v>Lokasi</v>
          </cell>
          <cell r="E6" t="str">
            <v>:</v>
          </cell>
          <cell r="F6" t="str">
            <v>Kota Bandar Lampung</v>
          </cell>
        </row>
        <row r="7">
          <cell r="B7" t="str">
            <v>Tahun Anggaran</v>
          </cell>
          <cell r="E7" t="str">
            <v>:</v>
          </cell>
          <cell r="F7" t="str">
            <v>2006</v>
          </cell>
        </row>
        <row r="9">
          <cell r="B9" t="str">
            <v>NO</v>
          </cell>
          <cell r="C9" t="str">
            <v>PEKERJAAN</v>
          </cell>
          <cell r="H9" t="str">
            <v>ANALISA</v>
          </cell>
          <cell r="I9" t="str">
            <v>VOLUME</v>
          </cell>
          <cell r="K9" t="str">
            <v>H.SATUAN</v>
          </cell>
          <cell r="L9" t="str">
            <v>JUMLAH HARGA</v>
          </cell>
        </row>
        <row r="10">
          <cell r="K10" t="str">
            <v>( Rp )</v>
          </cell>
          <cell r="L10" t="str">
            <v>( Rp )</v>
          </cell>
        </row>
        <row r="12">
          <cell r="B12" t="str">
            <v>I</v>
          </cell>
          <cell r="D12" t="str">
            <v>PEKERJAAN PENDAHULUAN</v>
          </cell>
        </row>
        <row r="13">
          <cell r="B13">
            <v>1</v>
          </cell>
          <cell r="D13" t="str">
            <v>Sewa Direksikeet</v>
          </cell>
          <cell r="H13" t="str">
            <v>Ls</v>
          </cell>
          <cell r="I13">
            <v>1</v>
          </cell>
          <cell r="J13" t="str">
            <v>Unit</v>
          </cell>
          <cell r="K13">
            <v>750000</v>
          </cell>
          <cell r="L13">
            <v>750000</v>
          </cell>
        </row>
        <row r="14">
          <cell r="B14">
            <v>2</v>
          </cell>
          <cell r="D14" t="str">
            <v>Pengukuran</v>
          </cell>
          <cell r="H14" t="str">
            <v>SNI-T-01-1991.1.6</v>
          </cell>
          <cell r="I14">
            <v>600</v>
          </cell>
          <cell r="J14" t="str">
            <v>M1</v>
          </cell>
          <cell r="K14">
            <v>26077.06</v>
          </cell>
          <cell r="L14">
            <v>15646236</v>
          </cell>
        </row>
        <row r="15">
          <cell r="B15">
            <v>3</v>
          </cell>
          <cell r="D15" t="str">
            <v>Pasang papan Nama Proyek</v>
          </cell>
          <cell r="H15" t="str">
            <v>Ls</v>
          </cell>
          <cell r="I15">
            <v>1</v>
          </cell>
          <cell r="J15" t="str">
            <v>Unit</v>
          </cell>
          <cell r="K15">
            <v>250000</v>
          </cell>
          <cell r="L15">
            <v>250000</v>
          </cell>
        </row>
        <row r="16">
          <cell r="B16">
            <v>4</v>
          </cell>
          <cell r="D16" t="str">
            <v>Biaya obat-obatan P 3 K</v>
          </cell>
          <cell r="H16" t="str">
            <v>Ls</v>
          </cell>
          <cell r="I16">
            <v>1</v>
          </cell>
          <cell r="J16" t="str">
            <v>Unit</v>
          </cell>
          <cell r="K16">
            <v>200000</v>
          </cell>
          <cell r="L16">
            <v>200000</v>
          </cell>
        </row>
        <row r="17">
          <cell r="B17">
            <v>5</v>
          </cell>
          <cell r="D17" t="str">
            <v>Foto Dokumentasi  0%, 50%, 100%</v>
          </cell>
          <cell r="H17" t="str">
            <v>Ls</v>
          </cell>
          <cell r="I17">
            <v>1</v>
          </cell>
          <cell r="J17" t="str">
            <v>Unit</v>
          </cell>
          <cell r="K17">
            <v>300000</v>
          </cell>
          <cell r="L17">
            <v>300000</v>
          </cell>
        </row>
        <row r="18">
          <cell r="B18">
            <v>6</v>
          </cell>
          <cell r="D18" t="str">
            <v>Mobilisasi</v>
          </cell>
          <cell r="H18" t="str">
            <v>Ls</v>
          </cell>
          <cell r="I18">
            <v>1</v>
          </cell>
          <cell r="J18" t="str">
            <v>Unit</v>
          </cell>
          <cell r="K18">
            <v>500000</v>
          </cell>
          <cell r="L18">
            <v>500000</v>
          </cell>
        </row>
        <row r="19">
          <cell r="D19" t="str">
            <v>SUB TOTAL  I</v>
          </cell>
          <cell r="L19">
            <v>17646236</v>
          </cell>
        </row>
        <row r="21">
          <cell r="B21" t="str">
            <v>II</v>
          </cell>
          <cell r="D21" t="str">
            <v>PEKERJAAN  PERSIAPAN</v>
          </cell>
        </row>
        <row r="22">
          <cell r="B22">
            <v>1</v>
          </cell>
          <cell r="D22" t="str">
            <v>Bongkaran Tembok</v>
          </cell>
          <cell r="H22" t="str">
            <v>L.3</v>
          </cell>
          <cell r="I22">
            <v>97.6</v>
          </cell>
          <cell r="J22" t="str">
            <v>M3</v>
          </cell>
          <cell r="K22">
            <v>116400</v>
          </cell>
          <cell r="L22">
            <v>11360640</v>
          </cell>
        </row>
        <row r="23">
          <cell r="D23" t="str">
            <v>SUB TOTAL  II</v>
          </cell>
          <cell r="L23">
            <v>11360640</v>
          </cell>
        </row>
        <row r="25">
          <cell r="B25" t="str">
            <v>III</v>
          </cell>
          <cell r="D25" t="str">
            <v>PEKERJAAN BATU DAN BETON</v>
          </cell>
        </row>
        <row r="26">
          <cell r="B26">
            <v>1</v>
          </cell>
          <cell r="D26" t="str">
            <v>Pekerjaan Profil semen</v>
          </cell>
          <cell r="H26" t="str">
            <v>Supl.38</v>
          </cell>
          <cell r="I26">
            <v>238</v>
          </cell>
          <cell r="J26" t="str">
            <v>M1</v>
          </cell>
          <cell r="K26">
            <v>75102.25</v>
          </cell>
          <cell r="L26">
            <v>17874335.5</v>
          </cell>
        </row>
        <row r="27">
          <cell r="B27">
            <v>2</v>
          </cell>
          <cell r="D27" t="str">
            <v>Pasang Sloof 15/20, Beton Bertulang</v>
          </cell>
          <cell r="H27" t="str">
            <v>G.41</v>
          </cell>
          <cell r="I27">
            <v>17.64</v>
          </cell>
          <cell r="J27" t="str">
            <v>M3</v>
          </cell>
          <cell r="K27">
            <v>701589.14</v>
          </cell>
          <cell r="L27">
            <v>12376032.43</v>
          </cell>
        </row>
        <row r="28">
          <cell r="B28">
            <v>3</v>
          </cell>
          <cell r="D28" t="str">
            <v>Pasang Kolom 15/20 Beton Bertulang</v>
          </cell>
          <cell r="H28" t="str">
            <v>G.41</v>
          </cell>
          <cell r="I28">
            <v>6.75</v>
          </cell>
          <cell r="J28" t="str">
            <v>M3</v>
          </cell>
          <cell r="K28">
            <v>701589.14</v>
          </cell>
          <cell r="L28">
            <v>4735726.7</v>
          </cell>
        </row>
        <row r="29">
          <cell r="B29">
            <v>4</v>
          </cell>
          <cell r="D29" t="str">
            <v>Jembatan</v>
          </cell>
          <cell r="H29" t="str">
            <v>G.41</v>
          </cell>
          <cell r="I29">
            <v>0.72</v>
          </cell>
          <cell r="J29" t="str">
            <v>M3</v>
          </cell>
          <cell r="K29">
            <v>701589.14</v>
          </cell>
          <cell r="L29">
            <v>505144.18</v>
          </cell>
        </row>
        <row r="30">
          <cell r="B30">
            <v>5</v>
          </cell>
          <cell r="D30" t="str">
            <v>Pembesian untuk beton</v>
          </cell>
          <cell r="H30" t="str">
            <v>3/4 I.2(a)</v>
          </cell>
          <cell r="I30">
            <v>25.11</v>
          </cell>
          <cell r="J30" t="str">
            <v>M3</v>
          </cell>
          <cell r="K30">
            <v>1446446</v>
          </cell>
          <cell r="L30">
            <v>36320259.060000002</v>
          </cell>
        </row>
        <row r="31">
          <cell r="B31">
            <v>6</v>
          </cell>
          <cell r="D31" t="str">
            <v>Bekisting untuk beton</v>
          </cell>
          <cell r="H31" t="str">
            <v>F.8</v>
          </cell>
          <cell r="I31">
            <v>0.72</v>
          </cell>
          <cell r="J31" t="str">
            <v>M3</v>
          </cell>
          <cell r="K31">
            <v>1002880</v>
          </cell>
          <cell r="L31">
            <v>722073.59999999998</v>
          </cell>
        </row>
        <row r="32">
          <cell r="D32" t="str">
            <v>SUB TOTAL  III</v>
          </cell>
          <cell r="L32">
            <v>72533571.469999999</v>
          </cell>
        </row>
        <row r="34">
          <cell r="B34" t="str">
            <v>IV</v>
          </cell>
          <cell r="D34" t="str">
            <v>PEKERJAAN PASANGAN</v>
          </cell>
        </row>
        <row r="35">
          <cell r="B35">
            <v>1</v>
          </cell>
          <cell r="D35" t="str">
            <v>Pasangan dinding bata adk.1:4</v>
          </cell>
          <cell r="G35" t="str">
            <v/>
          </cell>
          <cell r="H35" t="str">
            <v>G.33h+G.32a</v>
          </cell>
          <cell r="I35">
            <v>73.358999999999995</v>
          </cell>
          <cell r="J35" t="str">
            <v>M3</v>
          </cell>
          <cell r="K35">
            <v>383258.81</v>
          </cell>
          <cell r="L35">
            <v>28115483.039999999</v>
          </cell>
        </row>
        <row r="36">
          <cell r="B36">
            <v>2</v>
          </cell>
          <cell r="D36" t="str">
            <v>Pasangan Plesteran adk.1:4</v>
          </cell>
          <cell r="H36" t="str">
            <v>G.50q+G.48</v>
          </cell>
          <cell r="I36">
            <v>1467.18</v>
          </cell>
          <cell r="J36" t="str">
            <v>M2</v>
          </cell>
          <cell r="K36">
            <v>19133.61</v>
          </cell>
          <cell r="L36">
            <v>28072449.920000002</v>
          </cell>
        </row>
        <row r="37">
          <cell r="D37" t="str">
            <v>SUB TOTAL  IV</v>
          </cell>
          <cell r="L37">
            <v>56187932.960000001</v>
          </cell>
        </row>
        <row r="39">
          <cell r="B39" t="str">
            <v>V</v>
          </cell>
          <cell r="D39" t="str">
            <v>PEKERJAAN KAYU / PINTU DAN JENDELA</v>
          </cell>
        </row>
        <row r="40">
          <cell r="B40">
            <v>1</v>
          </cell>
          <cell r="D40" t="str">
            <v>Pek. Pintu Pagar</v>
          </cell>
          <cell r="H40" t="str">
            <v>Supl.BMPK.17</v>
          </cell>
          <cell r="I40">
            <v>19.5</v>
          </cell>
          <cell r="J40" t="str">
            <v>M2</v>
          </cell>
          <cell r="K40">
            <v>340533.33</v>
          </cell>
          <cell r="L40">
            <v>6640399.9400000004</v>
          </cell>
        </row>
        <row r="41">
          <cell r="B41">
            <v>2</v>
          </cell>
          <cell r="D41" t="str">
            <v>Pek. Pagar Besi</v>
          </cell>
          <cell r="H41" t="str">
            <v>dihitung</v>
          </cell>
          <cell r="I41">
            <v>141</v>
          </cell>
          <cell r="J41" t="str">
            <v>M2</v>
          </cell>
          <cell r="K41">
            <v>200000</v>
          </cell>
          <cell r="L41">
            <v>28200000</v>
          </cell>
        </row>
        <row r="42">
          <cell r="D42" t="str">
            <v>SUB TOTAL  V</v>
          </cell>
          <cell r="L42">
            <v>34840399.939999998</v>
          </cell>
        </row>
        <row r="44">
          <cell r="B44" t="str">
            <v>VI</v>
          </cell>
          <cell r="D44" t="str">
            <v>PEKERJAAN  PENGECETAN</v>
          </cell>
        </row>
        <row r="45">
          <cell r="B45">
            <v>1</v>
          </cell>
          <cell r="D45" t="str">
            <v>Cat Besi Tembok</v>
          </cell>
          <cell r="H45" t="str">
            <v>Supl.IX.2</v>
          </cell>
          <cell r="I45">
            <v>71.358999999999995</v>
          </cell>
          <cell r="J45" t="str">
            <v>M2</v>
          </cell>
          <cell r="K45">
            <v>16798.75</v>
          </cell>
          <cell r="L45">
            <v>1198742</v>
          </cell>
        </row>
        <row r="46">
          <cell r="B46">
            <v>2</v>
          </cell>
          <cell r="D46" t="str">
            <v>Cat Dinding pagar</v>
          </cell>
          <cell r="H46" t="str">
            <v>G.53.1</v>
          </cell>
          <cell r="I46">
            <v>1467.18</v>
          </cell>
          <cell r="J46" t="str">
            <v>M2</v>
          </cell>
          <cell r="K46">
            <v>7561</v>
          </cell>
          <cell r="L46">
            <v>11093347.98</v>
          </cell>
        </row>
        <row r="47">
          <cell r="D47" t="str">
            <v>SUB TOTAL  VI</v>
          </cell>
          <cell r="L47">
            <v>12292089.98</v>
          </cell>
        </row>
        <row r="48">
          <cell r="D48" t="str">
            <v>JUMLAH</v>
          </cell>
          <cell r="L48">
            <v>204860870.34999999</v>
          </cell>
        </row>
        <row r="49">
          <cell r="D49" t="str">
            <v>PPN (10% X A)</v>
          </cell>
          <cell r="L49">
            <v>20486087.035</v>
          </cell>
        </row>
        <row r="50">
          <cell r="D50" t="str">
            <v>JUMLAH  (A+B)</v>
          </cell>
          <cell r="L50">
            <v>225346957.38499999</v>
          </cell>
        </row>
        <row r="51">
          <cell r="D51" t="str">
            <v>JUMLAH DIBULATKAN</v>
          </cell>
          <cell r="L51">
            <v>225346000</v>
          </cell>
        </row>
        <row r="52">
          <cell r="N52" t="str">
            <v>REKAPITULASI RENCANA ANGGARAN BIAYA</v>
          </cell>
        </row>
        <row r="53">
          <cell r="N53" t="str">
            <v>OWNER'S ESTIMATE</v>
          </cell>
        </row>
        <row r="55">
          <cell r="N55" t="str">
            <v>Kegiatan</v>
          </cell>
          <cell r="O55" t="str">
            <v>:</v>
          </cell>
          <cell r="P55" t="str">
            <v>Pembangunan / Pemagaran Gedung Kantor, Gedung Sekolah</v>
          </cell>
        </row>
        <row r="56">
          <cell r="N56" t="str">
            <v>Pekerjaan</v>
          </cell>
          <cell r="O56" t="str">
            <v>:</v>
          </cell>
          <cell r="P56" t="str">
            <v>Pemagaran Work Shop Dinas BMP Kota Bandar Lampung</v>
          </cell>
        </row>
        <row r="57">
          <cell r="N57" t="str">
            <v>Lokasi</v>
          </cell>
          <cell r="O57" t="str">
            <v>:</v>
          </cell>
          <cell r="P57" t="str">
            <v>Kota Bandar Lampung</v>
          </cell>
        </row>
        <row r="58">
          <cell r="N58" t="str">
            <v>Tahun Anggaran</v>
          </cell>
          <cell r="O58" t="str">
            <v>:</v>
          </cell>
          <cell r="P58" t="str">
            <v>2006</v>
          </cell>
        </row>
        <row r="60">
          <cell r="N60" t="str">
            <v>NO.</v>
          </cell>
          <cell r="O60" t="str">
            <v>URAIAN  PEKERJAAN</v>
          </cell>
          <cell r="U60" t="str">
            <v>TOTAL</v>
          </cell>
        </row>
        <row r="61">
          <cell r="U61" t="str">
            <v>HARGA</v>
          </cell>
        </row>
        <row r="62">
          <cell r="U62" t="str">
            <v>(Rp)</v>
          </cell>
        </row>
        <row r="63">
          <cell r="N63" t="str">
            <v>I</v>
          </cell>
          <cell r="P63" t="str">
            <v>PEKERJAAN PENDAHULUAN</v>
          </cell>
          <cell r="U63">
            <v>17646236</v>
          </cell>
        </row>
        <row r="64">
          <cell r="N64" t="str">
            <v>II</v>
          </cell>
          <cell r="P64" t="str">
            <v>PEKERJAAN  PERSIAPAN</v>
          </cell>
          <cell r="U64">
            <v>11360640</v>
          </cell>
        </row>
        <row r="65">
          <cell r="N65" t="str">
            <v>III</v>
          </cell>
          <cell r="P65" t="str">
            <v>PEKERJAAN BATU DAN BETON</v>
          </cell>
          <cell r="U65">
            <v>72533571.469999999</v>
          </cell>
        </row>
        <row r="66">
          <cell r="N66" t="str">
            <v>IV</v>
          </cell>
          <cell r="P66" t="str">
            <v>PEKERJAAN PASANGAN</v>
          </cell>
          <cell r="U66">
            <v>56187932.960000001</v>
          </cell>
        </row>
        <row r="67">
          <cell r="N67" t="str">
            <v>V</v>
          </cell>
          <cell r="P67" t="str">
            <v>PEKERJAAN KAYU / PINTU DAN JENDELA</v>
          </cell>
          <cell r="U67">
            <v>34840399.939999998</v>
          </cell>
        </row>
        <row r="68">
          <cell r="N68" t="str">
            <v>VI</v>
          </cell>
          <cell r="P68" t="str">
            <v>PEKERJAAN  PENGECETAN</v>
          </cell>
          <cell r="U68">
            <v>12292089.98</v>
          </cell>
        </row>
        <row r="69">
          <cell r="P69" t="str">
            <v>JUMLAH ( I  s/d.  VI)</v>
          </cell>
          <cell r="U69">
            <v>204860870.34999999</v>
          </cell>
        </row>
        <row r="70">
          <cell r="P70" t="str">
            <v>PPN 10%</v>
          </cell>
          <cell r="U70">
            <v>20486087.035</v>
          </cell>
        </row>
        <row r="71">
          <cell r="P71" t="str">
            <v>TOTAL</v>
          </cell>
          <cell r="U71">
            <v>225346957.38499999</v>
          </cell>
        </row>
        <row r="72">
          <cell r="P72" t="str">
            <v>DIBULATKAN</v>
          </cell>
          <cell r="U72">
            <v>225346000</v>
          </cell>
        </row>
        <row r="74">
          <cell r="N74" t="str">
            <v>Terbilang</v>
          </cell>
          <cell r="O74" t="str">
            <v>:</v>
          </cell>
          <cell r="P74" t="str">
            <v>Dua Ratus Dua Puluh Lima Juta Tiga Ratus Empat Puluh Enam Ribu Rupiah</v>
          </cell>
        </row>
        <row r="77">
          <cell r="R77" t="str">
            <v>Bandar Lampung, .................2006</v>
          </cell>
        </row>
        <row r="78">
          <cell r="N78" t="str">
            <v>Disetujui</v>
          </cell>
        </row>
        <row r="79">
          <cell r="N79" t="str">
            <v>Pejabat Pembuat Komitmen/Pimpinan Kegiatan</v>
          </cell>
          <cell r="R79" t="str">
            <v>PANITIA PELELANGAN</v>
          </cell>
        </row>
        <row r="85">
          <cell r="N85" t="str">
            <v>A  Z  W  A  R,ST</v>
          </cell>
          <cell r="R85" t="str">
            <v>FAISOL MUCHTAR,ST</v>
          </cell>
        </row>
        <row r="86">
          <cell r="N86" t="str">
            <v>NIP.460020553</v>
          </cell>
          <cell r="R86" t="str">
            <v>NIP. 460021411</v>
          </cell>
        </row>
      </sheetData>
      <sheetData sheetId="20" refreshError="1"/>
      <sheetData sheetId="21" refreshError="1"/>
      <sheetData sheetId="22" refreshError="1"/>
      <sheetData sheetId="23" refreshError="1"/>
      <sheetData sheetId="2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bilang"/>
      <sheetName val="A (2)"/>
      <sheetName val="Div"/>
      <sheetName val="Div (2)"/>
      <sheetName val="Kontrol"/>
      <sheetName val="rekap-qty"/>
      <sheetName val="D.78"/>
      <sheetName val="D.79"/>
      <sheetName val="D.80"/>
      <sheetName val="D.81"/>
      <sheetName val="D.82"/>
      <sheetName val="D.83"/>
      <sheetName val="D.84"/>
      <sheetName val="D.85"/>
      <sheetName val="D.86"/>
      <sheetName val="D.87"/>
      <sheetName val="D.88"/>
      <sheetName val="D.89"/>
      <sheetName val="D.91"/>
      <sheetName val="D.92"/>
      <sheetName val="D.93"/>
      <sheetName val="D.94"/>
      <sheetName val="D.95"/>
      <sheetName val="D.96"/>
      <sheetName val="ANALISA"/>
      <sheetName val="A"/>
      <sheetName val="KH"/>
      <sheetName val="C.1"/>
      <sheetName val="C.10"/>
      <sheetName val="C.11"/>
      <sheetName val="C.12"/>
      <sheetName val="C.13"/>
      <sheetName val="C.14"/>
      <sheetName val="C.15"/>
      <sheetName val="C.16"/>
      <sheetName val="C.17"/>
      <sheetName val="C.19"/>
      <sheetName val="C.20"/>
      <sheetName val="C.21"/>
      <sheetName val="C.22"/>
      <sheetName val="C.23"/>
      <sheetName val="C.24"/>
      <sheetName val="C.25"/>
      <sheetName val="C.6"/>
      <sheetName val="C.7"/>
      <sheetName val="C.8"/>
      <sheetName val="C.9"/>
      <sheetName val="daf.isi(pq)"/>
      <sheetName val="PAJAK"/>
      <sheetName val="SBU"/>
      <sheetName val="MATERIAL"/>
      <sheetName val="3"/>
      <sheetName val="D6"/>
      <sheetName val="D8(1)"/>
      <sheetName val="D.1.2"/>
      <sheetName val="D.1.3"/>
      <sheetName val="D.1.4"/>
      <sheetName val="D.1.5"/>
      <sheetName val="D.1.6"/>
      <sheetName val="D.1.7"/>
      <sheetName val="D.2.1"/>
      <sheetName val="D.2.2"/>
      <sheetName val="D.2.3"/>
      <sheetName val="U&amp;B"/>
      <sheetName val="Ana-ALAT"/>
      <sheetName val="rekap-ans"/>
      <sheetName val="D.109"/>
      <sheetName val="D.103"/>
      <sheetName val="D.115"/>
      <sheetName val="D.116"/>
      <sheetName val="D.118"/>
      <sheetName val="D.119"/>
      <sheetName val="A+Supl."/>
      <sheetName val="7"/>
      <sheetName val="DIV.1"/>
      <sheetName val="Harga&amp;Upah"/>
      <sheetName val="DATA INPUT"/>
      <sheetName val="dasar"/>
      <sheetName val="PersonilInti"/>
      <sheetName val="1"/>
      <sheetName val="AlatUtama"/>
      <sheetName val="HS UMUM"/>
      <sheetName val="Pipe"/>
      <sheetName val="Sheet1"/>
      <sheetName val="ANA"/>
      <sheetName val="Div.6"/>
      <sheetName val="D2"/>
      <sheetName val="D3"/>
      <sheetName val="D4"/>
      <sheetName val="D5"/>
      <sheetName val="D6 ASBT"/>
      <sheetName val="D7(1)"/>
      <sheetName val="D7(2)"/>
      <sheetName val="D7(3)"/>
      <sheetName val="D8(2)"/>
      <sheetName val="Du_lieu"/>
      <sheetName val="div.5"/>
      <sheetName val="div.2"/>
      <sheetName val="div.3"/>
      <sheetName val="div.8"/>
      <sheetName val="basic"/>
      <sheetName val="Jalan&amp;Jembatan"/>
      <sheetName val="Upah"/>
      <sheetName val="Bahan"/>
      <sheetName val="Alat"/>
      <sheetName val="ANALIS"/>
      <sheetName val="Grg-Sal-Tal"/>
      <sheetName val="COVER (BM-7)"/>
      <sheetName val="MOB&amp;DEMOB (BM-1)"/>
      <sheetName val="backup (2)"/>
      <sheetName val="RAB (2)"/>
      <sheetName val="backup (1)"/>
      <sheetName val="RAB (1)"/>
      <sheetName val="Rekap (1)"/>
      <sheetName val="COVER (BM-8)"/>
      <sheetName val="MOB&amp;DEMOB (BM-8)"/>
      <sheetName val="8. Sumanda-Pungkut"/>
      <sheetName val="RAB (BM-8)"/>
      <sheetName val="Rekap (BM-8)"/>
      <sheetName val="TERBILANG (BM-8)"/>
      <sheetName val="Sheet7"/>
      <sheetName val="Back Up Data"/>
      <sheetName val="RAB lowong kolot"/>
      <sheetName val="Rekap"/>
      <sheetName val="SEKRET"/>
      <sheetName val="Master Schedule"/>
      <sheetName val="Data Konsultan"/>
      <sheetName val="List"/>
      <sheetName val="H.Satuan"/>
      <sheetName val="Div2"/>
      <sheetName val="Div3"/>
      <sheetName val="Div4"/>
      <sheetName val="3-10"/>
      <sheetName val="Qry"/>
      <sheetName val="Cur"/>
      <sheetName val="perletakan2"/>
      <sheetName val="UPAH PEKERJA"/>
      <sheetName val="Har Sat"/>
      <sheetName val="Harsat Bahan"/>
      <sheetName val="hs"/>
      <sheetName val="2-2Div6"/>
      <sheetName val="2-2Div2.1"/>
      <sheetName val="2-2Div2.2"/>
      <sheetName val="2-2Div2.3(2)"/>
      <sheetName val="4-Basic Price"/>
    </sheetNames>
    <sheetDataSet>
      <sheetData sheetId="0" refreshError="1">
        <row r="43">
          <cell r="B43">
            <v>1</v>
          </cell>
          <cell r="C43" t="str">
            <v xml:space="preserve"> One</v>
          </cell>
        </row>
        <row r="44">
          <cell r="B44">
            <v>2</v>
          </cell>
          <cell r="C44" t="str">
            <v xml:space="preserve"> Two</v>
          </cell>
        </row>
        <row r="45">
          <cell r="B45">
            <v>3</v>
          </cell>
          <cell r="C45" t="str">
            <v xml:space="preserve"> Three</v>
          </cell>
        </row>
        <row r="46">
          <cell r="B46">
            <v>4</v>
          </cell>
          <cell r="C46" t="str">
            <v xml:space="preserve"> Four</v>
          </cell>
        </row>
        <row r="47">
          <cell r="B47">
            <v>5</v>
          </cell>
          <cell r="C47" t="str">
            <v xml:space="preserve"> Five</v>
          </cell>
        </row>
        <row r="48">
          <cell r="B48">
            <v>6</v>
          </cell>
          <cell r="C48" t="str">
            <v xml:space="preserve"> Six</v>
          </cell>
        </row>
        <row r="49">
          <cell r="B49">
            <v>7</v>
          </cell>
          <cell r="C49" t="str">
            <v xml:space="preserve"> Seven</v>
          </cell>
        </row>
        <row r="50">
          <cell r="B50">
            <v>8</v>
          </cell>
          <cell r="C50" t="str">
            <v xml:space="preserve"> Eight</v>
          </cell>
        </row>
        <row r="51">
          <cell r="B51">
            <v>9</v>
          </cell>
          <cell r="C51" t="str">
            <v xml:space="preserve"> Nine</v>
          </cell>
        </row>
        <row r="52">
          <cell r="B52">
            <v>10</v>
          </cell>
          <cell r="C52" t="str">
            <v xml:space="preserve"> Ten</v>
          </cell>
        </row>
        <row r="53">
          <cell r="B53">
            <v>11</v>
          </cell>
          <cell r="C53" t="str">
            <v xml:space="preserve"> Eleven</v>
          </cell>
        </row>
        <row r="54">
          <cell r="B54">
            <v>12</v>
          </cell>
          <cell r="C54" t="str">
            <v xml:space="preserve"> Twelve</v>
          </cell>
        </row>
        <row r="55">
          <cell r="B55">
            <v>13</v>
          </cell>
          <cell r="C55" t="str">
            <v xml:space="preserve"> Thirteen</v>
          </cell>
        </row>
        <row r="56">
          <cell r="B56">
            <v>14</v>
          </cell>
          <cell r="C56" t="str">
            <v xml:space="preserve"> Forteen</v>
          </cell>
        </row>
        <row r="57">
          <cell r="B57">
            <v>15</v>
          </cell>
          <cell r="C57" t="str">
            <v xml:space="preserve"> Fifteen</v>
          </cell>
        </row>
        <row r="58">
          <cell r="B58">
            <v>16</v>
          </cell>
          <cell r="C58" t="str">
            <v xml:space="preserve"> Sixteen</v>
          </cell>
        </row>
        <row r="59">
          <cell r="B59">
            <v>17</v>
          </cell>
          <cell r="C59" t="str">
            <v xml:space="preserve"> Seventeen</v>
          </cell>
        </row>
        <row r="60">
          <cell r="B60">
            <v>18</v>
          </cell>
          <cell r="C60" t="str">
            <v xml:space="preserve"> Eighteen</v>
          </cell>
        </row>
        <row r="61">
          <cell r="B61">
            <v>19</v>
          </cell>
          <cell r="C61" t="str">
            <v xml:space="preserve"> Nineteen</v>
          </cell>
        </row>
        <row r="62">
          <cell r="B62">
            <v>20</v>
          </cell>
          <cell r="C62" t="str">
            <v xml:space="preserve"> Twenty</v>
          </cell>
        </row>
        <row r="63">
          <cell r="B63">
            <v>21</v>
          </cell>
          <cell r="C63" t="str">
            <v xml:space="preserve"> Twenty One</v>
          </cell>
        </row>
        <row r="64">
          <cell r="B64">
            <v>22</v>
          </cell>
          <cell r="C64" t="str">
            <v xml:space="preserve"> Twenty Two</v>
          </cell>
        </row>
        <row r="65">
          <cell r="B65">
            <v>23</v>
          </cell>
          <cell r="C65" t="str">
            <v xml:space="preserve"> Twenty Three</v>
          </cell>
        </row>
        <row r="66">
          <cell r="B66">
            <v>24</v>
          </cell>
          <cell r="C66" t="str">
            <v xml:space="preserve"> Twenty Four</v>
          </cell>
        </row>
        <row r="67">
          <cell r="B67">
            <v>25</v>
          </cell>
          <cell r="C67" t="str">
            <v xml:space="preserve"> Twenty Five</v>
          </cell>
        </row>
        <row r="68">
          <cell r="B68">
            <v>26</v>
          </cell>
          <cell r="C68" t="str">
            <v xml:space="preserve"> Twenty Six</v>
          </cell>
        </row>
        <row r="69">
          <cell r="B69">
            <v>27</v>
          </cell>
          <cell r="C69" t="str">
            <v xml:space="preserve"> Twenty Seven</v>
          </cell>
        </row>
        <row r="70">
          <cell r="B70">
            <v>28</v>
          </cell>
          <cell r="C70" t="str">
            <v xml:space="preserve"> Twenty Eight</v>
          </cell>
        </row>
        <row r="71">
          <cell r="B71">
            <v>29</v>
          </cell>
          <cell r="C71" t="str">
            <v xml:space="preserve"> Twenty Nine</v>
          </cell>
        </row>
        <row r="72">
          <cell r="B72">
            <v>30</v>
          </cell>
          <cell r="C72" t="str">
            <v xml:space="preserve"> Thirty</v>
          </cell>
        </row>
        <row r="73">
          <cell r="B73">
            <v>31</v>
          </cell>
          <cell r="C73" t="str">
            <v xml:space="preserve"> Thirty One</v>
          </cell>
        </row>
        <row r="74">
          <cell r="B74">
            <v>32</v>
          </cell>
          <cell r="C74" t="str">
            <v xml:space="preserve"> Thirty Two</v>
          </cell>
        </row>
        <row r="75">
          <cell r="B75">
            <v>33</v>
          </cell>
          <cell r="C75" t="str">
            <v xml:space="preserve"> Thirty Three</v>
          </cell>
        </row>
        <row r="76">
          <cell r="B76">
            <v>34</v>
          </cell>
          <cell r="C76" t="str">
            <v xml:space="preserve"> Thirty Four</v>
          </cell>
        </row>
        <row r="77">
          <cell r="B77">
            <v>35</v>
          </cell>
          <cell r="C77" t="str">
            <v xml:space="preserve"> Thirty Five</v>
          </cell>
        </row>
        <row r="78">
          <cell r="B78">
            <v>36</v>
          </cell>
          <cell r="C78" t="str">
            <v xml:space="preserve"> Thirty Six</v>
          </cell>
        </row>
        <row r="79">
          <cell r="B79">
            <v>37</v>
          </cell>
          <cell r="C79" t="str">
            <v xml:space="preserve"> Thirty Seven</v>
          </cell>
        </row>
        <row r="80">
          <cell r="B80">
            <v>38</v>
          </cell>
          <cell r="C80" t="str">
            <v xml:space="preserve"> Thirty Eight</v>
          </cell>
        </row>
        <row r="81">
          <cell r="B81">
            <v>39</v>
          </cell>
          <cell r="C81" t="str">
            <v xml:space="preserve"> Thirty Nine</v>
          </cell>
        </row>
        <row r="82">
          <cell r="B82">
            <v>40</v>
          </cell>
          <cell r="C82" t="str">
            <v xml:space="preserve"> Forty</v>
          </cell>
        </row>
        <row r="83">
          <cell r="B83">
            <v>41</v>
          </cell>
          <cell r="C83" t="str">
            <v xml:space="preserve"> Forty One</v>
          </cell>
        </row>
        <row r="84">
          <cell r="B84">
            <v>42</v>
          </cell>
          <cell r="C84" t="str">
            <v xml:space="preserve"> Forty Two</v>
          </cell>
        </row>
        <row r="85">
          <cell r="B85">
            <v>43</v>
          </cell>
          <cell r="C85" t="str">
            <v xml:space="preserve"> Forty Three</v>
          </cell>
        </row>
        <row r="86">
          <cell r="B86">
            <v>44</v>
          </cell>
          <cell r="C86" t="str">
            <v xml:space="preserve"> Forty Four</v>
          </cell>
        </row>
        <row r="87">
          <cell r="B87">
            <v>45</v>
          </cell>
          <cell r="C87" t="str">
            <v xml:space="preserve"> Forty Five</v>
          </cell>
        </row>
        <row r="88">
          <cell r="B88">
            <v>46</v>
          </cell>
          <cell r="C88" t="str">
            <v xml:space="preserve"> Forty Six</v>
          </cell>
        </row>
        <row r="89">
          <cell r="B89">
            <v>47</v>
          </cell>
          <cell r="C89" t="str">
            <v xml:space="preserve"> Forty Seven</v>
          </cell>
        </row>
        <row r="90">
          <cell r="B90">
            <v>48</v>
          </cell>
          <cell r="C90" t="str">
            <v xml:space="preserve"> Forty Eight</v>
          </cell>
        </row>
        <row r="91">
          <cell r="B91">
            <v>49</v>
          </cell>
          <cell r="C91" t="str">
            <v xml:space="preserve"> Forty Nine</v>
          </cell>
        </row>
        <row r="92">
          <cell r="B92">
            <v>50</v>
          </cell>
          <cell r="C92" t="str">
            <v xml:space="preserve"> Fifty</v>
          </cell>
        </row>
        <row r="93">
          <cell r="B93">
            <v>51</v>
          </cell>
          <cell r="C93" t="str">
            <v xml:space="preserve"> Fifty One</v>
          </cell>
        </row>
        <row r="94">
          <cell r="B94">
            <v>52</v>
          </cell>
          <cell r="C94" t="str">
            <v xml:space="preserve"> Fifty Two</v>
          </cell>
        </row>
        <row r="95">
          <cell r="B95">
            <v>53</v>
          </cell>
          <cell r="C95" t="str">
            <v xml:space="preserve"> Fifty Three</v>
          </cell>
        </row>
        <row r="96">
          <cell r="B96">
            <v>54</v>
          </cell>
          <cell r="C96" t="str">
            <v xml:space="preserve"> Fifty Four</v>
          </cell>
        </row>
        <row r="97">
          <cell r="B97">
            <v>55</v>
          </cell>
          <cell r="C97" t="str">
            <v xml:space="preserve"> Fifty Five</v>
          </cell>
        </row>
        <row r="98">
          <cell r="B98">
            <v>56</v>
          </cell>
          <cell r="C98" t="str">
            <v xml:space="preserve"> Fifty Six</v>
          </cell>
        </row>
        <row r="99">
          <cell r="B99">
            <v>57</v>
          </cell>
          <cell r="C99" t="str">
            <v xml:space="preserve"> Fifty Seven</v>
          </cell>
        </row>
        <row r="100">
          <cell r="B100">
            <v>58</v>
          </cell>
          <cell r="C100" t="str">
            <v xml:space="preserve"> Fifty Eight</v>
          </cell>
        </row>
        <row r="101">
          <cell r="B101">
            <v>59</v>
          </cell>
          <cell r="C101" t="str">
            <v xml:space="preserve"> Fifty Nine</v>
          </cell>
        </row>
        <row r="102">
          <cell r="B102">
            <v>60</v>
          </cell>
          <cell r="C102" t="str">
            <v xml:space="preserve"> Sixty</v>
          </cell>
        </row>
        <row r="103">
          <cell r="B103">
            <v>61</v>
          </cell>
          <cell r="C103" t="str">
            <v xml:space="preserve"> Sixty One</v>
          </cell>
        </row>
        <row r="104">
          <cell r="B104">
            <v>62</v>
          </cell>
          <cell r="C104" t="str">
            <v xml:space="preserve"> Sixty Two</v>
          </cell>
        </row>
        <row r="105">
          <cell r="B105">
            <v>63</v>
          </cell>
          <cell r="C105" t="str">
            <v xml:space="preserve"> Sixty Three</v>
          </cell>
        </row>
        <row r="106">
          <cell r="B106">
            <v>64</v>
          </cell>
          <cell r="C106" t="str">
            <v xml:space="preserve"> Sixty Four</v>
          </cell>
        </row>
        <row r="107">
          <cell r="B107">
            <v>65</v>
          </cell>
          <cell r="C107" t="str">
            <v xml:space="preserve"> Sixty Five</v>
          </cell>
        </row>
        <row r="108">
          <cell r="B108">
            <v>66</v>
          </cell>
          <cell r="C108" t="str">
            <v xml:space="preserve"> Sixty Six</v>
          </cell>
        </row>
        <row r="109">
          <cell r="B109">
            <v>67</v>
          </cell>
          <cell r="C109" t="str">
            <v xml:space="preserve"> Sixty Seven</v>
          </cell>
        </row>
        <row r="110">
          <cell r="B110">
            <v>68</v>
          </cell>
          <cell r="C110" t="str">
            <v xml:space="preserve"> Sixty Eight</v>
          </cell>
        </row>
        <row r="111">
          <cell r="B111">
            <v>69</v>
          </cell>
          <cell r="C111" t="str">
            <v xml:space="preserve"> Sixty Nine</v>
          </cell>
        </row>
        <row r="112">
          <cell r="B112">
            <v>70</v>
          </cell>
          <cell r="C112" t="str">
            <v xml:space="preserve"> Seventy</v>
          </cell>
        </row>
        <row r="113">
          <cell r="B113">
            <v>71</v>
          </cell>
          <cell r="C113" t="str">
            <v xml:space="preserve"> Seventy One</v>
          </cell>
        </row>
        <row r="114">
          <cell r="B114">
            <v>72</v>
          </cell>
          <cell r="C114" t="str">
            <v xml:space="preserve"> Seventy Two</v>
          </cell>
        </row>
        <row r="115">
          <cell r="B115">
            <v>73</v>
          </cell>
          <cell r="C115" t="str">
            <v xml:space="preserve"> Seventy Three</v>
          </cell>
        </row>
        <row r="116">
          <cell r="B116">
            <v>74</v>
          </cell>
          <cell r="C116" t="str">
            <v xml:space="preserve"> Seventy Four</v>
          </cell>
        </row>
        <row r="117">
          <cell r="B117">
            <v>75</v>
          </cell>
          <cell r="C117" t="str">
            <v xml:space="preserve"> Seventy Five</v>
          </cell>
        </row>
        <row r="118">
          <cell r="B118">
            <v>76</v>
          </cell>
          <cell r="C118" t="str">
            <v xml:space="preserve"> Seventy Six</v>
          </cell>
        </row>
        <row r="119">
          <cell r="B119">
            <v>77</v>
          </cell>
          <cell r="C119" t="str">
            <v xml:space="preserve"> Seventy Seven</v>
          </cell>
        </row>
        <row r="120">
          <cell r="B120">
            <v>78</v>
          </cell>
          <cell r="C120" t="str">
            <v xml:space="preserve"> Seventy Eight</v>
          </cell>
        </row>
        <row r="121">
          <cell r="B121">
            <v>79</v>
          </cell>
          <cell r="C121" t="str">
            <v xml:space="preserve"> Seventy Nine</v>
          </cell>
        </row>
        <row r="122">
          <cell r="B122">
            <v>80</v>
          </cell>
          <cell r="C122" t="str">
            <v xml:space="preserve"> Eighty</v>
          </cell>
        </row>
        <row r="123">
          <cell r="B123">
            <v>81</v>
          </cell>
          <cell r="C123" t="str">
            <v xml:space="preserve"> Eighty One</v>
          </cell>
        </row>
        <row r="124">
          <cell r="B124">
            <v>82</v>
          </cell>
          <cell r="C124" t="str">
            <v xml:space="preserve"> Eighty Two</v>
          </cell>
        </row>
        <row r="125">
          <cell r="B125">
            <v>83</v>
          </cell>
          <cell r="C125" t="str">
            <v xml:space="preserve"> Eighty Three</v>
          </cell>
        </row>
        <row r="126">
          <cell r="B126">
            <v>84</v>
          </cell>
          <cell r="C126" t="str">
            <v xml:space="preserve"> Eighty Four</v>
          </cell>
        </row>
        <row r="127">
          <cell r="B127">
            <v>85</v>
          </cell>
          <cell r="C127" t="str">
            <v xml:space="preserve"> Eighty Five</v>
          </cell>
        </row>
        <row r="128">
          <cell r="B128">
            <v>86</v>
          </cell>
          <cell r="C128" t="str">
            <v xml:space="preserve"> Eighty Six</v>
          </cell>
        </row>
        <row r="129">
          <cell r="B129">
            <v>87</v>
          </cell>
          <cell r="C129" t="str">
            <v xml:space="preserve"> Eighty Seven</v>
          </cell>
        </row>
        <row r="130">
          <cell r="B130">
            <v>88</v>
          </cell>
          <cell r="C130" t="str">
            <v xml:space="preserve"> Eighty Eight</v>
          </cell>
        </row>
        <row r="131">
          <cell r="B131">
            <v>89</v>
          </cell>
          <cell r="C131" t="str">
            <v xml:space="preserve"> Eighty Nine</v>
          </cell>
        </row>
        <row r="132">
          <cell r="B132">
            <v>90</v>
          </cell>
          <cell r="C132" t="str">
            <v xml:space="preserve"> Ninety</v>
          </cell>
        </row>
        <row r="133">
          <cell r="B133">
            <v>91</v>
          </cell>
          <cell r="C133" t="str">
            <v xml:space="preserve"> Ninety One</v>
          </cell>
        </row>
        <row r="134">
          <cell r="B134">
            <v>92</v>
          </cell>
          <cell r="C134" t="str">
            <v xml:space="preserve"> Ninety Two</v>
          </cell>
        </row>
        <row r="135">
          <cell r="B135">
            <v>93</v>
          </cell>
          <cell r="C135" t="str">
            <v xml:space="preserve"> Ninety Three</v>
          </cell>
        </row>
        <row r="136">
          <cell r="B136">
            <v>94</v>
          </cell>
          <cell r="C136" t="str">
            <v xml:space="preserve"> Ninety Four</v>
          </cell>
        </row>
        <row r="137">
          <cell r="B137">
            <v>95</v>
          </cell>
          <cell r="C137" t="str">
            <v xml:space="preserve"> Ninety Five</v>
          </cell>
        </row>
        <row r="138">
          <cell r="B138">
            <v>96</v>
          </cell>
          <cell r="C138" t="str">
            <v xml:space="preserve"> Ninety Six</v>
          </cell>
        </row>
        <row r="139">
          <cell r="B139">
            <v>97</v>
          </cell>
          <cell r="C139" t="str">
            <v xml:space="preserve"> Ninety Seven</v>
          </cell>
        </row>
        <row r="140">
          <cell r="B140">
            <v>98</v>
          </cell>
          <cell r="C140" t="str">
            <v xml:space="preserve"> Ninety Eight</v>
          </cell>
        </row>
        <row r="141">
          <cell r="B141">
            <v>99</v>
          </cell>
          <cell r="C141" t="str">
            <v xml:space="preserve"> Ninety Nine</v>
          </cell>
        </row>
      </sheetData>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 (2)"/>
      <sheetName val="BISNIS (2)"/>
      <sheetName val="COVER BLN"/>
      <sheetName val="COVER"/>
      <sheetName val="COVER MINGGU"/>
      <sheetName val="TERMIN I 40 %"/>
      <sheetName val="SC BLN (MG)"/>
      <sheetName val="R MG (15)"/>
      <sheetName val="MG (15)"/>
      <sheetName val="SC BLN (3)"/>
      <sheetName val="RKP BLN (3)"/>
      <sheetName val="R MG (14)"/>
      <sheetName val="MG (14)"/>
      <sheetName val="R MG (13)"/>
      <sheetName val="MG (13)"/>
      <sheetName val="R MG (12)"/>
      <sheetName val="MG (12)"/>
      <sheetName val="R MG (11)"/>
      <sheetName val="MG (11)"/>
      <sheetName val="R MG (10)"/>
      <sheetName val="MG (10)"/>
      <sheetName val="RKP BLN (2)"/>
      <sheetName val="SC BLN (2)"/>
      <sheetName val="R MG (9)"/>
      <sheetName val="MG (9)"/>
      <sheetName val="R MG (8)"/>
      <sheetName val="MG (8)"/>
      <sheetName val="R MG (7)"/>
      <sheetName val="MG (7)"/>
      <sheetName val="R MG (6)"/>
      <sheetName val="MG (6)"/>
      <sheetName val="SC BLN 1"/>
      <sheetName val="RKP BLN 1"/>
      <sheetName val="R MG (5)"/>
      <sheetName val="MG (5)"/>
      <sheetName val="R MG (4)"/>
      <sheetName val="MG (4)"/>
      <sheetName val="R MG (3)"/>
      <sheetName val="MG (3)"/>
      <sheetName val="R MG (2)"/>
      <sheetName val="MG (2)"/>
      <sheetName val="R MG 1"/>
      <sheetName val="MG 1"/>
      <sheetName val="REKAP CCO"/>
      <sheetName val="CCO"/>
      <sheetName val="ANALISA"/>
      <sheetName val="HARGA MATERIAL"/>
      <sheetName val="UPAH PEKERJA"/>
      <sheetName val="rek ana"/>
      <sheetName val="kusen kantor"/>
      <sheetName val="REKAP MATRIAL"/>
      <sheetName val="hit beton (2)"/>
      <sheetName val="hit beton"/>
      <sheetName val="BAH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3">
          <cell r="C23">
            <v>37500</v>
          </cell>
        </row>
        <row r="28">
          <cell r="C28">
            <v>50000</v>
          </cell>
        </row>
      </sheetData>
      <sheetData sheetId="48"/>
      <sheetData sheetId="49"/>
      <sheetData sheetId="50"/>
      <sheetData sheetId="51"/>
      <sheetData sheetId="52"/>
      <sheetData sheetId="5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AH-BHN-CK"/>
      <sheetName val="D.1.1"/>
      <sheetName val="D.1.2"/>
      <sheetName val="D.1.3"/>
      <sheetName val="D.1.4"/>
      <sheetName val="D.1.5"/>
      <sheetName val="D.1.6"/>
      <sheetName val="D.1.7"/>
      <sheetName val="D.2.1"/>
      <sheetName val="D.2.2"/>
      <sheetName val="D.2.3"/>
      <sheetName val="U&amp;B"/>
      <sheetName val="@"/>
      <sheetName val="ANBOW-2006"/>
      <sheetName val="ANLBOR-2006"/>
      <sheetName val="D.78"/>
      <sheetName val="D.79"/>
      <sheetName val="D.80"/>
      <sheetName val="D.81"/>
      <sheetName val="D.82"/>
      <sheetName val="D.83"/>
      <sheetName val="D.84"/>
      <sheetName val="D.85"/>
      <sheetName val="D.86"/>
      <sheetName val="D.87"/>
      <sheetName val="D.88"/>
      <sheetName val="D.89"/>
      <sheetName val="D.91"/>
      <sheetName val="D.92"/>
      <sheetName val="D.93"/>
      <sheetName val="D.94"/>
      <sheetName val="D.95"/>
      <sheetName val="D.96"/>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row r="10">
          <cell r="C10" t="str">
            <v>U P A H</v>
          </cell>
        </row>
        <row r="11">
          <cell r="C11" t="str">
            <v>Kepala Tukang</v>
          </cell>
          <cell r="D11" t="str">
            <v>HO</v>
          </cell>
          <cell r="E11">
            <v>41000</v>
          </cell>
        </row>
        <row r="12">
          <cell r="C12" t="str">
            <v>Mandor</v>
          </cell>
          <cell r="D12" t="str">
            <v>HO</v>
          </cell>
          <cell r="E12">
            <v>41000</v>
          </cell>
        </row>
        <row r="13">
          <cell r="C13" t="str">
            <v>Pekerja</v>
          </cell>
          <cell r="D13" t="str">
            <v>HO</v>
          </cell>
          <cell r="E13">
            <v>25000</v>
          </cell>
        </row>
        <row r="14">
          <cell r="C14" t="str">
            <v>Penganyam besi</v>
          </cell>
          <cell r="D14" t="str">
            <v>HO</v>
          </cell>
          <cell r="E14">
            <v>29000</v>
          </cell>
        </row>
        <row r="15">
          <cell r="C15" t="str">
            <v>Tukang Batu</v>
          </cell>
          <cell r="D15" t="str">
            <v>HO</v>
          </cell>
          <cell r="E15">
            <v>38000</v>
          </cell>
        </row>
        <row r="16">
          <cell r="C16" t="str">
            <v>Tukang Besi</v>
          </cell>
          <cell r="D16" t="str">
            <v>HO</v>
          </cell>
          <cell r="E16">
            <v>38000</v>
          </cell>
        </row>
        <row r="17">
          <cell r="C17" t="str">
            <v>Tukang Cat</v>
          </cell>
          <cell r="D17" t="str">
            <v>HO</v>
          </cell>
          <cell r="E17">
            <v>38000</v>
          </cell>
        </row>
        <row r="18">
          <cell r="C18" t="str">
            <v>Tukang Kayu</v>
          </cell>
          <cell r="D18" t="str">
            <v>HO</v>
          </cell>
          <cell r="E18">
            <v>38000</v>
          </cell>
        </row>
        <row r="19">
          <cell r="C19" t="str">
            <v>Tukang Pipa</v>
          </cell>
          <cell r="D19" t="str">
            <v>HO</v>
          </cell>
          <cell r="E19">
            <v>38000</v>
          </cell>
        </row>
        <row r="20">
          <cell r="C20" t="str">
            <v>Tukang Pecah Batu</v>
          </cell>
          <cell r="D20" t="str">
            <v>HO</v>
          </cell>
          <cell r="E20">
            <v>25000</v>
          </cell>
        </row>
        <row r="21">
          <cell r="C21" t="str">
            <v>Ahli Bor</v>
          </cell>
          <cell r="D21" t="str">
            <v>HO</v>
          </cell>
          <cell r="E21">
            <v>75000</v>
          </cell>
        </row>
        <row r="22">
          <cell r="C22" t="str">
            <v>Operator Bor</v>
          </cell>
          <cell r="D22" t="str">
            <v>HO</v>
          </cell>
          <cell r="E22">
            <v>41000</v>
          </cell>
        </row>
        <row r="23">
          <cell r="C23" t="str">
            <v>Pembantu Operator Bor</v>
          </cell>
          <cell r="D23" t="str">
            <v>HO</v>
          </cell>
          <cell r="E23">
            <v>25000</v>
          </cell>
        </row>
        <row r="25">
          <cell r="C25" t="str">
            <v>BAHAN</v>
          </cell>
        </row>
        <row r="26">
          <cell r="C26" t="str">
            <v>Alat Bantu untuk Pek.Pengeboran</v>
          </cell>
          <cell r="D26" t="str">
            <v>Unit</v>
          </cell>
          <cell r="E26">
            <v>20000</v>
          </cell>
        </row>
        <row r="27">
          <cell r="C27" t="str">
            <v>Alat Bantu Pekerjaan Las</v>
          </cell>
          <cell r="D27" t="str">
            <v>Set</v>
          </cell>
          <cell r="E27">
            <v>5000</v>
          </cell>
        </row>
        <row r="28">
          <cell r="C28" t="str">
            <v>Alat Bantu.</v>
          </cell>
          <cell r="D28" t="str">
            <v>Set</v>
          </cell>
          <cell r="E28">
            <v>100000</v>
          </cell>
        </row>
        <row r="29">
          <cell r="C29" t="str">
            <v>Aluminium 2,5"</v>
          </cell>
          <cell r="D29" t="str">
            <v>M'</v>
          </cell>
          <cell r="E29">
            <v>26400</v>
          </cell>
        </row>
        <row r="30">
          <cell r="C30" t="str">
            <v>Aluminium putih  2,5" tebal 1,3 mm</v>
          </cell>
          <cell r="D30" t="str">
            <v>Lembar</v>
          </cell>
          <cell r="E30">
            <v>59500</v>
          </cell>
        </row>
        <row r="31">
          <cell r="C31" t="str">
            <v>Aluminium hitam dop  2,5" tebal 1,3 mm</v>
          </cell>
          <cell r="E31">
            <v>63700</v>
          </cell>
        </row>
        <row r="32">
          <cell r="C32" t="str">
            <v>Aluminium coklat  2,5" tebal 1,3 mm</v>
          </cell>
          <cell r="E32">
            <v>73500</v>
          </cell>
        </row>
        <row r="33">
          <cell r="C33" t="str">
            <v>Aluminium putih  4" tebal 1,3 mm</v>
          </cell>
          <cell r="E33">
            <v>91000</v>
          </cell>
        </row>
        <row r="34">
          <cell r="C34" t="str">
            <v>Aluminium hitam dop 4" tebal 1,3 mm</v>
          </cell>
          <cell r="E34">
            <v>105000</v>
          </cell>
        </row>
        <row r="35">
          <cell r="C35" t="str">
            <v>Aluminium coklat 4" tebal 1,3 mm</v>
          </cell>
          <cell r="E35">
            <v>161000</v>
          </cell>
        </row>
        <row r="36">
          <cell r="C36" t="str">
            <v>Alumunium Lembaran</v>
          </cell>
          <cell r="D36" t="str">
            <v>M2</v>
          </cell>
          <cell r="E36">
            <v>75000</v>
          </cell>
        </row>
        <row r="37">
          <cell r="C37" t="str">
            <v>Amplas</v>
          </cell>
          <cell r="D37" t="str">
            <v>Lembar</v>
          </cell>
          <cell r="E37">
            <v>3000</v>
          </cell>
        </row>
        <row r="38">
          <cell r="C38" t="str">
            <v xml:space="preserve">Asbes Gel.Mini 240x80x0,4 </v>
          </cell>
          <cell r="D38" t="str">
            <v>Lembar</v>
          </cell>
          <cell r="E38">
            <v>30000</v>
          </cell>
        </row>
        <row r="39">
          <cell r="C39" t="str">
            <v>Asbes Gel.Mini 270x80x0,4</v>
          </cell>
          <cell r="D39" t="str">
            <v>Lembar</v>
          </cell>
          <cell r="E39">
            <v>35000</v>
          </cell>
        </row>
        <row r="40">
          <cell r="C40" t="str">
            <v>Asbes Semen 30 Cm x 200 Cm x 0,4 cm</v>
          </cell>
          <cell r="D40" t="str">
            <v>Lembar</v>
          </cell>
          <cell r="E40">
            <v>6000</v>
          </cell>
        </row>
        <row r="41">
          <cell r="C41" t="str">
            <v>Asbes Semen Plat 1 M x 1 M</v>
          </cell>
          <cell r="D41" t="str">
            <v>Lembar</v>
          </cell>
          <cell r="E41">
            <v>15000</v>
          </cell>
        </row>
        <row r="42">
          <cell r="C42" t="str">
            <v>Bak Air Fiberglass 1/4 Lingkaran Kap.0,5 M3</v>
          </cell>
          <cell r="D42" t="str">
            <v>Buah</v>
          </cell>
          <cell r="E42">
            <v>135000</v>
          </cell>
        </row>
        <row r="43">
          <cell r="C43" t="str">
            <v>Bak Air Fiberglass 60 x 60 cm</v>
          </cell>
          <cell r="D43" t="str">
            <v>Buah</v>
          </cell>
          <cell r="E43">
            <v>125000</v>
          </cell>
        </row>
        <row r="44">
          <cell r="C44" t="str">
            <v>Bak Air Fiberglass 80 x 80 cm</v>
          </cell>
          <cell r="D44" t="str">
            <v>Buah</v>
          </cell>
          <cell r="E44">
            <v>150000</v>
          </cell>
        </row>
        <row r="45">
          <cell r="C45" t="str">
            <v>Bak cuci aluminium 1/2"</v>
          </cell>
          <cell r="D45" t="str">
            <v>Buah</v>
          </cell>
          <cell r="E45">
            <v>235000</v>
          </cell>
        </row>
        <row r="46">
          <cell r="C46" t="str">
            <v>Batu Bata Merah</v>
          </cell>
          <cell r="D46" t="str">
            <v>Buah</v>
          </cell>
          <cell r="E46">
            <v>135</v>
          </cell>
        </row>
        <row r="47">
          <cell r="C47" t="str">
            <v>Batu Belah Hitam</v>
          </cell>
          <cell r="D47" t="str">
            <v>M3</v>
          </cell>
          <cell r="E47">
            <v>151680</v>
          </cell>
        </row>
        <row r="48">
          <cell r="C48" t="str">
            <v>Batu Belah Putih</v>
          </cell>
          <cell r="D48" t="str">
            <v>M3</v>
          </cell>
          <cell r="E48">
            <v>131680</v>
          </cell>
        </row>
        <row r="49">
          <cell r="C49" t="str">
            <v>Batu Gerenda Diameter 10 Cm</v>
          </cell>
          <cell r="D49" t="str">
            <v>Buah</v>
          </cell>
          <cell r="E49">
            <v>8000</v>
          </cell>
        </row>
        <row r="50">
          <cell r="C50" t="str">
            <v>Batu Muka</v>
          </cell>
          <cell r="D50" t="str">
            <v>Buah</v>
          </cell>
          <cell r="E50">
            <v>2000</v>
          </cell>
        </row>
        <row r="51">
          <cell r="C51" t="str">
            <v>Batu Muka Palimanan</v>
          </cell>
          <cell r="D51" t="str">
            <v>M2</v>
          </cell>
          <cell r="E51">
            <v>100000</v>
          </cell>
        </row>
        <row r="52">
          <cell r="C52" t="str">
            <v>Batu Muka Kota agung</v>
          </cell>
          <cell r="D52" t="str">
            <v>M2</v>
          </cell>
          <cell r="E52">
            <v>25000</v>
          </cell>
        </row>
        <row r="53">
          <cell r="C53" t="str">
            <v>Batu Muka Bali Gren</v>
          </cell>
          <cell r="D53" t="str">
            <v>M2</v>
          </cell>
          <cell r="E53">
            <v>140000</v>
          </cell>
        </row>
        <row r="54">
          <cell r="C54" t="str">
            <v>Batu Ares</v>
          </cell>
          <cell r="D54" t="str">
            <v>M2</v>
          </cell>
          <cell r="E54">
            <v>141500</v>
          </cell>
        </row>
        <row r="55">
          <cell r="C55" t="str">
            <v>Batu Candi</v>
          </cell>
          <cell r="D55" t="str">
            <v>M2</v>
          </cell>
          <cell r="E55">
            <v>150000</v>
          </cell>
        </row>
        <row r="56">
          <cell r="C56" t="str">
            <v>Batu Pecah 1/2</v>
          </cell>
          <cell r="D56" t="str">
            <v>M3</v>
          </cell>
          <cell r="E56">
            <v>201680</v>
          </cell>
        </row>
        <row r="57">
          <cell r="C57" t="str">
            <v>Baut, Mur, Klam dll</v>
          </cell>
          <cell r="D57" t="str">
            <v>Kg</v>
          </cell>
          <cell r="E57">
            <v>7500</v>
          </cell>
        </row>
        <row r="58">
          <cell r="C58" t="str">
            <v>Bentonit</v>
          </cell>
          <cell r="D58" t="str">
            <v>Kg</v>
          </cell>
          <cell r="E58">
            <v>25000</v>
          </cell>
        </row>
        <row r="59">
          <cell r="C59" t="str">
            <v>Besi Baja</v>
          </cell>
          <cell r="D59" t="str">
            <v>Kg</v>
          </cell>
          <cell r="E59">
            <v>11000</v>
          </cell>
        </row>
        <row r="60">
          <cell r="C60" t="str">
            <v>Besi Beton</v>
          </cell>
          <cell r="D60" t="str">
            <v>Kg</v>
          </cell>
          <cell r="E60">
            <v>8000</v>
          </cell>
        </row>
        <row r="61">
          <cell r="C61" t="str">
            <v>Besi Pipa Galvanis Diameter  1" (6M')</v>
          </cell>
          <cell r="D61" t="str">
            <v>Batang</v>
          </cell>
          <cell r="E61">
            <v>250000</v>
          </cell>
        </row>
        <row r="62">
          <cell r="C62" t="str">
            <v>Besi Pipa Galvanis Diameter  3" (6M')</v>
          </cell>
          <cell r="D62" t="str">
            <v>Batang</v>
          </cell>
          <cell r="E62">
            <v>600000</v>
          </cell>
        </row>
        <row r="63">
          <cell r="C63" t="str">
            <v>Besi Profil Tempa</v>
          </cell>
          <cell r="D63" t="str">
            <v>Kg</v>
          </cell>
          <cell r="E63">
            <v>4000</v>
          </cell>
        </row>
        <row r="64">
          <cell r="C64" t="str">
            <v>Besi Siku 20.20.2</v>
          </cell>
          <cell r="D64" t="str">
            <v>Batang</v>
          </cell>
          <cell r="E64">
            <v>28500</v>
          </cell>
        </row>
        <row r="65">
          <cell r="C65" t="str">
            <v>Besi Siku 30.30.3</v>
          </cell>
          <cell r="D65" t="str">
            <v>Batang</v>
          </cell>
          <cell r="E65">
            <v>30000</v>
          </cell>
        </row>
        <row r="66">
          <cell r="C66" t="str">
            <v>Besi Siku 40.40.4</v>
          </cell>
          <cell r="D66" t="str">
            <v>Batang</v>
          </cell>
          <cell r="E66">
            <v>45000</v>
          </cell>
        </row>
        <row r="67">
          <cell r="C67" t="str">
            <v>Besi Siku 50.50.5</v>
          </cell>
          <cell r="D67" t="str">
            <v>Batang</v>
          </cell>
          <cell r="E67">
            <v>75000</v>
          </cell>
        </row>
        <row r="68">
          <cell r="C68" t="str">
            <v>Besi Siku 60.60.6</v>
          </cell>
          <cell r="D68" t="str">
            <v>Batang</v>
          </cell>
          <cell r="E68">
            <v>125000</v>
          </cell>
        </row>
        <row r="69">
          <cell r="C69" t="str">
            <v>Besi Siku 70.70.7</v>
          </cell>
          <cell r="D69" t="str">
            <v>Batang</v>
          </cell>
          <cell r="E69">
            <v>200000</v>
          </cell>
        </row>
        <row r="70">
          <cell r="C70" t="str">
            <v>Besi strip</v>
          </cell>
          <cell r="D70" t="str">
            <v>Batang</v>
          </cell>
          <cell r="E70">
            <v>36500</v>
          </cell>
        </row>
        <row r="71">
          <cell r="C71" t="str">
            <v>Biaya Las</v>
          </cell>
          <cell r="D71" t="str">
            <v>Kg</v>
          </cell>
          <cell r="E71">
            <v>11000</v>
          </cell>
        </row>
        <row r="72">
          <cell r="C72" t="str">
            <v>Biaya Pemasangan Kuda-kuda Baja</v>
          </cell>
          <cell r="D72" t="str">
            <v>Kg</v>
          </cell>
          <cell r="E72">
            <v>1000</v>
          </cell>
        </row>
        <row r="73">
          <cell r="C73" t="str">
            <v>Bok Sekring Listrik 2 Group</v>
          </cell>
          <cell r="D73" t="str">
            <v>Buah</v>
          </cell>
          <cell r="E73">
            <v>95000</v>
          </cell>
        </row>
        <row r="74">
          <cell r="C74" t="str">
            <v>Box Sekring / Thermis</v>
          </cell>
          <cell r="D74" t="str">
            <v>Buah</v>
          </cell>
          <cell r="E74">
            <v>150000</v>
          </cell>
        </row>
        <row r="75">
          <cell r="C75" t="str">
            <v>Cat Besi</v>
          </cell>
          <cell r="D75" t="str">
            <v>Kg</v>
          </cell>
          <cell r="E75">
            <v>32000</v>
          </cell>
        </row>
        <row r="76">
          <cell r="C76" t="str">
            <v>Cat Genteng</v>
          </cell>
          <cell r="D76" t="str">
            <v>Kg</v>
          </cell>
          <cell r="E76">
            <v>15000</v>
          </cell>
        </row>
        <row r="77">
          <cell r="C77" t="str">
            <v>Cat Kayu</v>
          </cell>
          <cell r="D77" t="str">
            <v>Kg</v>
          </cell>
          <cell r="E77">
            <v>23000</v>
          </cell>
        </row>
        <row r="78">
          <cell r="C78" t="str">
            <v>Cat Meni Besi</v>
          </cell>
          <cell r="D78" t="str">
            <v>Kg</v>
          </cell>
          <cell r="E78">
            <v>18000</v>
          </cell>
        </row>
        <row r="79">
          <cell r="C79" t="str">
            <v>Cat Meni kayu</v>
          </cell>
          <cell r="D79" t="str">
            <v>Kg</v>
          </cell>
          <cell r="E79">
            <v>17500</v>
          </cell>
        </row>
        <row r="80">
          <cell r="C80" t="str">
            <v>Cat Tembok</v>
          </cell>
          <cell r="D80" t="str">
            <v>Kg</v>
          </cell>
          <cell r="E80">
            <v>14000</v>
          </cell>
        </row>
        <row r="81">
          <cell r="C81" t="str">
            <v>Dempul besi</v>
          </cell>
          <cell r="D81" t="str">
            <v>Kg</v>
          </cell>
          <cell r="E81">
            <v>28000</v>
          </cell>
        </row>
        <row r="82">
          <cell r="C82" t="str">
            <v>Dempul Kayu</v>
          </cell>
          <cell r="D82" t="str">
            <v>Kg</v>
          </cell>
          <cell r="E82">
            <v>3500</v>
          </cell>
        </row>
        <row r="83">
          <cell r="C83" t="str">
            <v>Engsel Jendela biasa</v>
          </cell>
          <cell r="D83" t="str">
            <v>Buah</v>
          </cell>
          <cell r="E83">
            <v>3000</v>
          </cell>
        </row>
        <row r="84">
          <cell r="C84" t="str">
            <v>Engsel Pintu biasa</v>
          </cell>
          <cell r="D84" t="str">
            <v>Buah</v>
          </cell>
          <cell r="E84">
            <v>4200</v>
          </cell>
        </row>
        <row r="85">
          <cell r="C85" t="str">
            <v>Engsel Pintu Coboy</v>
          </cell>
          <cell r="D85" t="str">
            <v>Buah</v>
          </cell>
          <cell r="E85">
            <v>30000</v>
          </cell>
        </row>
        <row r="86">
          <cell r="C86" t="str">
            <v>Fiberglass Gelombang</v>
          </cell>
          <cell r="D86" t="str">
            <v>Lembar</v>
          </cell>
          <cell r="E86">
            <v>50000</v>
          </cell>
        </row>
        <row r="87">
          <cell r="C87" t="str">
            <v>Floordrain Keramik</v>
          </cell>
          <cell r="D87" t="str">
            <v>Buah</v>
          </cell>
          <cell r="E87">
            <v>48000</v>
          </cell>
        </row>
        <row r="88">
          <cell r="C88" t="str">
            <v>Genteng Beton</v>
          </cell>
          <cell r="D88" t="str">
            <v>Buah</v>
          </cell>
          <cell r="E88">
            <v>3000</v>
          </cell>
        </row>
        <row r="89">
          <cell r="C89" t="str">
            <v>Genteng biasa</v>
          </cell>
          <cell r="D89" t="str">
            <v>Buah</v>
          </cell>
          <cell r="E89">
            <v>425</v>
          </cell>
        </row>
        <row r="90">
          <cell r="C90" t="str">
            <v>Genteng Keramik</v>
          </cell>
          <cell r="D90" t="str">
            <v>Buah</v>
          </cell>
          <cell r="E90">
            <v>6500</v>
          </cell>
        </row>
        <row r="91">
          <cell r="C91" t="str">
            <v>Genteng Kodok</v>
          </cell>
          <cell r="D91" t="str">
            <v>Buah</v>
          </cell>
          <cell r="E91">
            <v>600</v>
          </cell>
        </row>
        <row r="92">
          <cell r="C92" t="str">
            <v>Genteng Metal</v>
          </cell>
          <cell r="D92" t="str">
            <v>Lembar</v>
          </cell>
          <cell r="E92">
            <v>36300</v>
          </cell>
        </row>
        <row r="93">
          <cell r="C93" t="str">
            <v>Genteng Metal Double</v>
          </cell>
          <cell r="D93" t="str">
            <v>Lembar</v>
          </cell>
          <cell r="E93">
            <v>44700</v>
          </cell>
        </row>
        <row r="94">
          <cell r="C94" t="str">
            <v>Genteng Plentong</v>
          </cell>
          <cell r="D94" t="str">
            <v>Buah</v>
          </cell>
          <cell r="E94">
            <v>500</v>
          </cell>
        </row>
        <row r="95">
          <cell r="C95" t="str">
            <v>Grafel Pak 3 - 6 mm</v>
          </cell>
          <cell r="D95" t="str">
            <v>Buah</v>
          </cell>
          <cell r="E95">
            <v>25000</v>
          </cell>
        </row>
        <row r="96">
          <cell r="C96" t="str">
            <v>Granit 30 x 30 cm</v>
          </cell>
          <cell r="E96">
            <v>22500</v>
          </cell>
        </row>
        <row r="97">
          <cell r="C97" t="str">
            <v>Granit 40 x 40 cm</v>
          </cell>
          <cell r="E97">
            <v>40000</v>
          </cell>
        </row>
        <row r="98">
          <cell r="C98" t="str">
            <v>Plint Granit 10 x 30 cm</v>
          </cell>
          <cell r="E98">
            <v>7500</v>
          </cell>
        </row>
        <row r="99">
          <cell r="C99" t="str">
            <v>Plint Granit 10 x 40 cm</v>
          </cell>
          <cell r="E99">
            <v>10000</v>
          </cell>
        </row>
        <row r="100">
          <cell r="C100" t="str">
            <v>Grendel Jendela biasa</v>
          </cell>
          <cell r="D100" t="str">
            <v>Buah</v>
          </cell>
          <cell r="E100">
            <v>2500</v>
          </cell>
        </row>
        <row r="101">
          <cell r="C101" t="str">
            <v>Grendel Pintu biasa</v>
          </cell>
          <cell r="D101" t="str">
            <v>Buah</v>
          </cell>
          <cell r="E101">
            <v>2500</v>
          </cell>
        </row>
        <row r="102">
          <cell r="C102" t="str">
            <v>Grendel tanam / expanyolet</v>
          </cell>
          <cell r="D102" t="str">
            <v>Buah</v>
          </cell>
          <cell r="E102">
            <v>25000</v>
          </cell>
        </row>
        <row r="103">
          <cell r="C103" t="str">
            <v>Gypsum</v>
          </cell>
          <cell r="E103">
            <v>55000</v>
          </cell>
        </row>
        <row r="104">
          <cell r="C104" t="str">
            <v>Hak Angin biasa putih</v>
          </cell>
          <cell r="D104" t="str">
            <v>Buah</v>
          </cell>
          <cell r="E104">
            <v>1300</v>
          </cell>
        </row>
        <row r="105">
          <cell r="C105" t="str">
            <v>Handdrail tangga pipa besi Diameter meter  2,5 "</v>
          </cell>
          <cell r="D105" t="str">
            <v>M'</v>
          </cell>
          <cell r="E105">
            <v>110000</v>
          </cell>
        </row>
        <row r="106">
          <cell r="C106" t="str">
            <v>Ijuk</v>
          </cell>
          <cell r="D106" t="str">
            <v>Kg</v>
          </cell>
          <cell r="E106">
            <v>5000</v>
          </cell>
        </row>
        <row r="107">
          <cell r="C107" t="str">
            <v>Instalasi Listrik</v>
          </cell>
          <cell r="D107" t="str">
            <v>Titik</v>
          </cell>
          <cell r="E107">
            <v>32500</v>
          </cell>
        </row>
        <row r="108">
          <cell r="C108" t="str">
            <v>Kabel NYY 1.5 mm</v>
          </cell>
          <cell r="D108" t="str">
            <v>Roll</v>
          </cell>
          <cell r="E108">
            <v>65000</v>
          </cell>
        </row>
        <row r="109">
          <cell r="C109" t="str">
            <v>Kabel NYY 2.5 mm</v>
          </cell>
          <cell r="D109" t="str">
            <v>Roll</v>
          </cell>
          <cell r="E109">
            <v>82500</v>
          </cell>
        </row>
        <row r="110">
          <cell r="C110" t="str">
            <v>Kaca bening polos tebal 10 mm</v>
          </cell>
          <cell r="D110" t="str">
            <v>M2</v>
          </cell>
          <cell r="E110">
            <v>140000</v>
          </cell>
        </row>
        <row r="111">
          <cell r="C111" t="str">
            <v>Kaca bening polos tebal 3 mm</v>
          </cell>
          <cell r="D111" t="str">
            <v>M2</v>
          </cell>
          <cell r="E111">
            <v>67000</v>
          </cell>
        </row>
        <row r="112">
          <cell r="C112" t="str">
            <v>Kaca bening polos tebal 5 mm</v>
          </cell>
          <cell r="D112" t="str">
            <v>M2</v>
          </cell>
          <cell r="E112">
            <v>76000</v>
          </cell>
        </row>
        <row r="113">
          <cell r="C113" t="str">
            <v>Kaca Es</v>
          </cell>
          <cell r="D113" t="str">
            <v>M2</v>
          </cell>
          <cell r="E113">
            <v>85000</v>
          </cell>
        </row>
        <row r="114">
          <cell r="C114" t="str">
            <v>Kaca Rayband tebal 5 mm</v>
          </cell>
          <cell r="D114" t="str">
            <v>M2</v>
          </cell>
          <cell r="E114">
            <v>97500</v>
          </cell>
        </row>
        <row r="115">
          <cell r="C115" t="str">
            <v>Kanstin</v>
          </cell>
          <cell r="D115" t="str">
            <v>M'</v>
          </cell>
          <cell r="E115">
            <v>18000</v>
          </cell>
        </row>
        <row r="116">
          <cell r="C116" t="str">
            <v>Kapur bakar</v>
          </cell>
          <cell r="D116" t="str">
            <v>M3</v>
          </cell>
          <cell r="E116">
            <v>600000</v>
          </cell>
        </row>
        <row r="117">
          <cell r="C117" t="str">
            <v>Kapur sirih bongkahan</v>
          </cell>
          <cell r="D117" t="str">
            <v>Kg</v>
          </cell>
          <cell r="E117">
            <v>3500</v>
          </cell>
        </row>
        <row r="118">
          <cell r="C118" t="str">
            <v>Karpus Genteng Beton</v>
          </cell>
          <cell r="D118" t="str">
            <v>Buah</v>
          </cell>
          <cell r="E118">
            <v>7300</v>
          </cell>
        </row>
        <row r="119">
          <cell r="C119" t="str">
            <v>Karpus Genteng biasa</v>
          </cell>
          <cell r="D119" t="str">
            <v>Buah</v>
          </cell>
          <cell r="E119">
            <v>1500</v>
          </cell>
        </row>
        <row r="120">
          <cell r="C120" t="str">
            <v>Karpus Genteng Keramik</v>
          </cell>
          <cell r="D120" t="str">
            <v>Buah</v>
          </cell>
          <cell r="E120">
            <v>14700</v>
          </cell>
        </row>
        <row r="121">
          <cell r="C121" t="str">
            <v>Karpus Genteng Kodok</v>
          </cell>
          <cell r="D121" t="str">
            <v>Buah</v>
          </cell>
          <cell r="E121">
            <v>2500</v>
          </cell>
        </row>
        <row r="122">
          <cell r="C122" t="str">
            <v>Karpus Genteng Plentong</v>
          </cell>
          <cell r="D122" t="str">
            <v>Buah</v>
          </cell>
          <cell r="E122">
            <v>2500</v>
          </cell>
        </row>
        <row r="123">
          <cell r="C123" t="str">
            <v>Kawat Beton</v>
          </cell>
          <cell r="D123" t="str">
            <v>Kg</v>
          </cell>
          <cell r="E123">
            <v>10973</v>
          </cell>
        </row>
        <row r="124">
          <cell r="C124" t="str">
            <v>Kawat duri</v>
          </cell>
          <cell r="D124" t="str">
            <v>M'</v>
          </cell>
          <cell r="E124">
            <v>1250</v>
          </cell>
        </row>
        <row r="125">
          <cell r="C125" t="str">
            <v>Kawat Las Listrik</v>
          </cell>
          <cell r="D125" t="str">
            <v>Kg</v>
          </cell>
          <cell r="E125">
            <v>12500</v>
          </cell>
        </row>
        <row r="126">
          <cell r="C126" t="str">
            <v>Kayu Kls.I (Balok)</v>
          </cell>
          <cell r="D126" t="str">
            <v>M3</v>
          </cell>
          <cell r="E126">
            <v>2450000</v>
          </cell>
        </row>
        <row r="127">
          <cell r="C127" t="str">
            <v>Kayu Kls.I (Kasau)</v>
          </cell>
          <cell r="D127" t="str">
            <v>M3</v>
          </cell>
          <cell r="E127">
            <v>2450000</v>
          </cell>
        </row>
        <row r="128">
          <cell r="C128" t="str">
            <v>Kayu Kls.I (Papan)</v>
          </cell>
          <cell r="D128" t="str">
            <v>M3</v>
          </cell>
          <cell r="E128">
            <v>2450000</v>
          </cell>
        </row>
        <row r="129">
          <cell r="C129" t="str">
            <v>Kayu Kls.II (Balok)</v>
          </cell>
          <cell r="D129" t="str">
            <v>M3</v>
          </cell>
          <cell r="E129">
            <v>2050000</v>
          </cell>
        </row>
        <row r="130">
          <cell r="C130" t="str">
            <v>Kayu Kls.II (Kasau)</v>
          </cell>
          <cell r="D130" t="str">
            <v>M3</v>
          </cell>
          <cell r="E130">
            <v>2050000</v>
          </cell>
        </row>
        <row r="131">
          <cell r="C131" t="str">
            <v>Kayu Kls.II (Papan)</v>
          </cell>
          <cell r="D131" t="str">
            <v>M3</v>
          </cell>
          <cell r="E131">
            <v>2050000</v>
          </cell>
        </row>
        <row r="132">
          <cell r="C132" t="str">
            <v>Kayu Kls.II (Reng)</v>
          </cell>
          <cell r="D132" t="str">
            <v>M3</v>
          </cell>
          <cell r="E132">
            <v>2050000</v>
          </cell>
        </row>
        <row r="133">
          <cell r="C133" t="str">
            <v>Kayu Kls.III (Balok)</v>
          </cell>
          <cell r="D133" t="str">
            <v>M3</v>
          </cell>
          <cell r="E133">
            <v>1700000</v>
          </cell>
        </row>
        <row r="134">
          <cell r="C134" t="str">
            <v>Kayu Kls.III (kasau)</v>
          </cell>
          <cell r="D134" t="str">
            <v>M3</v>
          </cell>
          <cell r="E134">
            <v>1700000</v>
          </cell>
        </row>
        <row r="135">
          <cell r="C135" t="str">
            <v>Kayu Kls.III (Papan)</v>
          </cell>
          <cell r="D135" t="str">
            <v>M3</v>
          </cell>
          <cell r="E135">
            <v>1700000</v>
          </cell>
        </row>
        <row r="136">
          <cell r="C136" t="str">
            <v>Kayu Kls.III (Reng)</v>
          </cell>
          <cell r="D136" t="str">
            <v>M3</v>
          </cell>
          <cell r="E136">
            <v>1700000</v>
          </cell>
        </row>
        <row r="137">
          <cell r="C137" t="str">
            <v xml:space="preserve">Kayu Kls.IV (Kasau) </v>
          </cell>
          <cell r="D137" t="str">
            <v>M3</v>
          </cell>
          <cell r="E137">
            <v>920000</v>
          </cell>
        </row>
        <row r="138">
          <cell r="C138" t="str">
            <v>Kayu Kls.IV (Papan)</v>
          </cell>
          <cell r="D138" t="str">
            <v>M3</v>
          </cell>
          <cell r="E138">
            <v>920000</v>
          </cell>
        </row>
        <row r="139">
          <cell r="C139" t="str">
            <v>Keni PVC Diameter 1"</v>
          </cell>
          <cell r="E139">
            <v>2500</v>
          </cell>
        </row>
        <row r="140">
          <cell r="C140" t="str">
            <v>Keni PVC Diameter 2,5"</v>
          </cell>
          <cell r="D140" t="str">
            <v>Buah</v>
          </cell>
          <cell r="E140">
            <v>3900</v>
          </cell>
        </row>
        <row r="141">
          <cell r="C141" t="str">
            <v>Keni PVC Diameter 3"</v>
          </cell>
          <cell r="D141" t="str">
            <v>Buah</v>
          </cell>
          <cell r="E141">
            <v>5800</v>
          </cell>
        </row>
        <row r="142">
          <cell r="C142" t="str">
            <v>Keni PVC Diameter 4"</v>
          </cell>
          <cell r="D142" t="str">
            <v>Buah</v>
          </cell>
          <cell r="E142">
            <v>6500</v>
          </cell>
        </row>
        <row r="143">
          <cell r="C143" t="str">
            <v>Keramik uk. 10 x 20 cm</v>
          </cell>
          <cell r="D143" t="str">
            <v>Buah</v>
          </cell>
          <cell r="E143">
            <v>700</v>
          </cell>
        </row>
        <row r="144">
          <cell r="C144" t="str">
            <v>Keramik uk. 20 x 20 cm</v>
          </cell>
          <cell r="D144" t="str">
            <v>Buah</v>
          </cell>
          <cell r="E144">
            <v>1400</v>
          </cell>
        </row>
        <row r="145">
          <cell r="C145" t="str">
            <v>Keramik uk. 30 x 30 cm</v>
          </cell>
          <cell r="D145" t="str">
            <v>Buah</v>
          </cell>
          <cell r="E145">
            <v>3200</v>
          </cell>
        </row>
        <row r="146">
          <cell r="C146" t="str">
            <v>Keramik uk. 40 x 40 cm</v>
          </cell>
          <cell r="D146" t="str">
            <v>Buah</v>
          </cell>
          <cell r="E146">
            <v>5400</v>
          </cell>
        </row>
        <row r="147">
          <cell r="C147" t="str">
            <v>Klem Pipa PVC Diameter 1/2"</v>
          </cell>
          <cell r="D147" t="str">
            <v>Buah</v>
          </cell>
          <cell r="E147">
            <v>300</v>
          </cell>
        </row>
        <row r="148">
          <cell r="C148" t="str">
            <v>Klem Pipa PVC Diameter 3/4"</v>
          </cell>
          <cell r="D148" t="str">
            <v>Buah</v>
          </cell>
          <cell r="E148">
            <v>300</v>
          </cell>
        </row>
        <row r="149">
          <cell r="C149" t="str">
            <v>Kloset Duduk Porselin</v>
          </cell>
          <cell r="D149" t="str">
            <v>Buah</v>
          </cell>
          <cell r="E149">
            <v>1000000</v>
          </cell>
        </row>
        <row r="150">
          <cell r="C150" t="str">
            <v>Kloset Jongkok Keramik</v>
          </cell>
          <cell r="D150" t="str">
            <v>Buah</v>
          </cell>
          <cell r="E150">
            <v>140000</v>
          </cell>
        </row>
        <row r="151">
          <cell r="C151" t="str">
            <v>Kloset Jongkok Porselin</v>
          </cell>
          <cell r="D151" t="str">
            <v>Buah</v>
          </cell>
          <cell r="E151">
            <v>100000</v>
          </cell>
        </row>
        <row r="152">
          <cell r="C152" t="str">
            <v>Kloset Jongkok Teraso</v>
          </cell>
          <cell r="D152" t="str">
            <v>Buah</v>
          </cell>
          <cell r="E152">
            <v>40000</v>
          </cell>
        </row>
        <row r="153">
          <cell r="C153" t="str">
            <v>Knee "L" PVC Diameter 1/2"</v>
          </cell>
          <cell r="D153" t="str">
            <v>Buah</v>
          </cell>
          <cell r="E153">
            <v>1500</v>
          </cell>
        </row>
        <row r="154">
          <cell r="C154" t="str">
            <v>Knee "L" PVC Diameter 3"</v>
          </cell>
          <cell r="D154" t="str">
            <v>Buah</v>
          </cell>
          <cell r="E154">
            <v>5800</v>
          </cell>
        </row>
        <row r="155">
          <cell r="C155" t="str">
            <v>Knee "L" PVC Diameter 4"</v>
          </cell>
          <cell r="E155">
            <v>15000</v>
          </cell>
        </row>
        <row r="156">
          <cell r="C156" t="str">
            <v>Knee "L" PVC Diameter 3/4"</v>
          </cell>
          <cell r="D156" t="str">
            <v>Buah</v>
          </cell>
          <cell r="E156">
            <v>1500</v>
          </cell>
        </row>
        <row r="157">
          <cell r="C157" t="str">
            <v>Kran Air Diameter meter  1/2"</v>
          </cell>
          <cell r="D157" t="str">
            <v>Buah</v>
          </cell>
          <cell r="E157">
            <v>7500</v>
          </cell>
        </row>
        <row r="158">
          <cell r="C158" t="str">
            <v>Kran air ukuran 1/2"</v>
          </cell>
          <cell r="D158" t="str">
            <v>Buah</v>
          </cell>
          <cell r="E158">
            <v>15000</v>
          </cell>
        </row>
        <row r="159">
          <cell r="C159" t="str">
            <v>Kran air ukuran 3/4"</v>
          </cell>
          <cell r="D159" t="str">
            <v>Buah</v>
          </cell>
          <cell r="E159">
            <v>20000</v>
          </cell>
        </row>
        <row r="160">
          <cell r="C160" t="str">
            <v>Kran bebek Diameter  1/2"</v>
          </cell>
          <cell r="D160" t="str">
            <v>Buah</v>
          </cell>
          <cell r="E160">
            <v>35000</v>
          </cell>
        </row>
        <row r="161">
          <cell r="C161" t="str">
            <v>Krokos/Koral</v>
          </cell>
          <cell r="D161" t="str">
            <v>M3</v>
          </cell>
          <cell r="E161">
            <v>35000</v>
          </cell>
        </row>
        <row r="162">
          <cell r="C162" t="str">
            <v>Kunci pintu tanam 1 x putar Kw.baik</v>
          </cell>
          <cell r="D162" t="str">
            <v>Buah</v>
          </cell>
          <cell r="E162">
            <v>55000</v>
          </cell>
        </row>
        <row r="163">
          <cell r="C163" t="str">
            <v>Kunci pintu tanam 1 x putar Kw.Sedang</v>
          </cell>
          <cell r="D163" t="str">
            <v>Buah</v>
          </cell>
          <cell r="E163">
            <v>42000</v>
          </cell>
        </row>
        <row r="164">
          <cell r="C164" t="str">
            <v>Kunci pintu tanam 2 x putar Kw.baik</v>
          </cell>
          <cell r="D164" t="str">
            <v>Buah</v>
          </cell>
          <cell r="E164">
            <v>60000</v>
          </cell>
        </row>
        <row r="165">
          <cell r="C165" t="str">
            <v>Kunci pintu tanam 2 x putar Kw.Sedang</v>
          </cell>
          <cell r="D165" t="str">
            <v>Buah</v>
          </cell>
          <cell r="E165">
            <v>55000</v>
          </cell>
        </row>
        <row r="166">
          <cell r="C166" t="str">
            <v>Lampu Baret 40 Watt</v>
          </cell>
          <cell r="D166" t="str">
            <v>Buah</v>
          </cell>
          <cell r="E166">
            <v>40000</v>
          </cell>
        </row>
        <row r="167">
          <cell r="C167" t="str">
            <v>Lampu Pijar 25 Watt</v>
          </cell>
          <cell r="D167" t="str">
            <v>Buah</v>
          </cell>
          <cell r="E167">
            <v>5000</v>
          </cell>
        </row>
        <row r="168">
          <cell r="C168" t="str">
            <v>Lampu Pijar 40 Watt + Vitting</v>
          </cell>
          <cell r="D168" t="str">
            <v>Buah</v>
          </cell>
          <cell r="E168">
            <v>7500</v>
          </cell>
        </row>
        <row r="169">
          <cell r="C169" t="str">
            <v>Lampu TL = 1 x 20 Watt Lengkap</v>
          </cell>
          <cell r="D169" t="str">
            <v>Unit</v>
          </cell>
          <cell r="E169">
            <v>45000</v>
          </cell>
        </row>
        <row r="170">
          <cell r="C170" t="str">
            <v>Lampu TL = 2 x 20 Watt Lengkap</v>
          </cell>
          <cell r="D170" t="str">
            <v>Buah</v>
          </cell>
          <cell r="E170">
            <v>75000</v>
          </cell>
        </row>
        <row r="171">
          <cell r="C171" t="str">
            <v>Lampu SL 18 watt</v>
          </cell>
          <cell r="E171">
            <v>35000</v>
          </cell>
        </row>
        <row r="172">
          <cell r="C172" t="str">
            <v>Las Baja</v>
          </cell>
          <cell r="D172" t="str">
            <v>Kg</v>
          </cell>
          <cell r="E172">
            <v>1000</v>
          </cell>
        </row>
        <row r="173">
          <cell r="C173" t="str">
            <v>Lamberzering</v>
          </cell>
          <cell r="E173">
            <v>30250</v>
          </cell>
        </row>
        <row r="174">
          <cell r="C174" t="str">
            <v xml:space="preserve">Lem PVC </v>
          </cell>
          <cell r="D174" t="str">
            <v>Kg</v>
          </cell>
          <cell r="E174">
            <v>25000</v>
          </cell>
        </row>
        <row r="175">
          <cell r="C175" t="str">
            <v>Lis profil Kayu siku 5 cm</v>
          </cell>
          <cell r="D175" t="str">
            <v>Batang</v>
          </cell>
          <cell r="E175">
            <v>60000</v>
          </cell>
        </row>
        <row r="176">
          <cell r="C176" t="str">
            <v>Lis profil gypsum besar</v>
          </cell>
          <cell r="E176">
            <v>20000</v>
          </cell>
        </row>
        <row r="177">
          <cell r="C177" t="str">
            <v>Lis profil gypsum kecil</v>
          </cell>
          <cell r="E177">
            <v>15000</v>
          </cell>
        </row>
        <row r="178">
          <cell r="C178" t="str">
            <v>Lisplank Zincalume</v>
          </cell>
          <cell r="D178" t="str">
            <v>Buah</v>
          </cell>
          <cell r="E178">
            <v>58400</v>
          </cell>
        </row>
        <row r="179">
          <cell r="C179" t="str">
            <v>Marmer uk. 10 x 20 cm</v>
          </cell>
          <cell r="D179" t="str">
            <v>Buah</v>
          </cell>
          <cell r="E179">
            <v>896</v>
          </cell>
        </row>
        <row r="180">
          <cell r="C180" t="str">
            <v>Marmer uk. 10 x 30 cm</v>
          </cell>
          <cell r="D180" t="str">
            <v>Buah</v>
          </cell>
          <cell r="E180">
            <v>1400</v>
          </cell>
        </row>
        <row r="181">
          <cell r="C181" t="str">
            <v>Marmer uk. 100 x 100 cm</v>
          </cell>
          <cell r="D181" t="str">
            <v>Buah</v>
          </cell>
          <cell r="E181">
            <v>163520</v>
          </cell>
        </row>
        <row r="182">
          <cell r="C182" t="str">
            <v>Marmer uk. 20 x 20 cm</v>
          </cell>
          <cell r="D182" t="str">
            <v>Buah</v>
          </cell>
          <cell r="E182">
            <v>2295</v>
          </cell>
        </row>
        <row r="183">
          <cell r="C183" t="str">
            <v>Marmer uk. 30 x 30 cm</v>
          </cell>
          <cell r="D183" t="str">
            <v>Buah</v>
          </cell>
          <cell r="E183">
            <v>7055</v>
          </cell>
        </row>
        <row r="184">
          <cell r="C184" t="str">
            <v>Marmer uk. 40 x 40 cm</v>
          </cell>
          <cell r="D184" t="str">
            <v>Buah</v>
          </cell>
          <cell r="E184">
            <v>17585</v>
          </cell>
        </row>
        <row r="185">
          <cell r="C185" t="str">
            <v>Marmer uk. 50 x 50 cm</v>
          </cell>
          <cell r="D185" t="str">
            <v>Buah</v>
          </cell>
          <cell r="E185">
            <v>50400</v>
          </cell>
        </row>
        <row r="186">
          <cell r="C186" t="str">
            <v>Marmer uk. 60 x 60 cm</v>
          </cell>
          <cell r="D186" t="str">
            <v>Buah</v>
          </cell>
          <cell r="E186">
            <v>62720</v>
          </cell>
        </row>
        <row r="187">
          <cell r="C187" t="str">
            <v>Mata Bor Diameter 6"</v>
          </cell>
          <cell r="D187" t="str">
            <v>Buah</v>
          </cell>
          <cell r="E187">
            <v>14000000</v>
          </cell>
        </row>
        <row r="188">
          <cell r="C188" t="str">
            <v>Minyak Cat</v>
          </cell>
          <cell r="D188" t="str">
            <v>Liter</v>
          </cell>
          <cell r="E188">
            <v>3200</v>
          </cell>
        </row>
        <row r="189">
          <cell r="C189" t="str">
            <v>Minyak Solar</v>
          </cell>
          <cell r="D189" t="str">
            <v>Liter</v>
          </cell>
          <cell r="E189">
            <v>5600</v>
          </cell>
        </row>
        <row r="190">
          <cell r="C190" t="str">
            <v>Nok Puncak Genteng Metal</v>
          </cell>
          <cell r="D190" t="str">
            <v>Buah</v>
          </cell>
          <cell r="E190">
            <v>26600</v>
          </cell>
        </row>
        <row r="191">
          <cell r="C191" t="str">
            <v>Noksteel Asbes Gelombang 108 cm</v>
          </cell>
          <cell r="D191" t="str">
            <v>Stel</v>
          </cell>
          <cell r="E191">
            <v>20500</v>
          </cell>
        </row>
        <row r="192">
          <cell r="C192" t="str">
            <v>Noksteel Rata Asbes 108 cm</v>
          </cell>
          <cell r="D192" t="str">
            <v>Stel</v>
          </cell>
          <cell r="E192">
            <v>37000</v>
          </cell>
        </row>
        <row r="193">
          <cell r="C193" t="str">
            <v>Oker</v>
          </cell>
          <cell r="D193" t="str">
            <v>Kg</v>
          </cell>
          <cell r="E193">
            <v>3300</v>
          </cell>
        </row>
        <row r="194">
          <cell r="C194" t="str">
            <v>Overshock PVC Diameter 3/4"-1/2"</v>
          </cell>
          <cell r="D194" t="str">
            <v>Buah</v>
          </cell>
          <cell r="E194">
            <v>2000</v>
          </cell>
        </row>
        <row r="195">
          <cell r="C195" t="str">
            <v>Paku</v>
          </cell>
          <cell r="D195" t="str">
            <v>Kg</v>
          </cell>
          <cell r="E195">
            <v>8200</v>
          </cell>
        </row>
        <row r="196">
          <cell r="C196" t="str">
            <v>Paku Anti karat</v>
          </cell>
          <cell r="D196" t="str">
            <v>Buah</v>
          </cell>
          <cell r="E196">
            <v>150</v>
          </cell>
        </row>
        <row r="197">
          <cell r="C197" t="str">
            <v>Paku Seng, Asbes</v>
          </cell>
          <cell r="D197" t="str">
            <v>Buah</v>
          </cell>
          <cell r="E197">
            <v>400</v>
          </cell>
        </row>
        <row r="198">
          <cell r="C198" t="str">
            <v>Paku Sumbat</v>
          </cell>
          <cell r="D198" t="str">
            <v>Kg</v>
          </cell>
          <cell r="E198">
            <v>12300</v>
          </cell>
        </row>
        <row r="199">
          <cell r="C199" t="str">
            <v>Paku Triplek</v>
          </cell>
          <cell r="D199" t="str">
            <v>Kg</v>
          </cell>
          <cell r="E199">
            <v>10500</v>
          </cell>
        </row>
        <row r="200">
          <cell r="C200" t="str">
            <v>Pasir Beton</v>
          </cell>
          <cell r="D200" t="str">
            <v>M3</v>
          </cell>
          <cell r="E200">
            <v>129651</v>
          </cell>
        </row>
        <row r="201">
          <cell r="C201" t="str">
            <v>Pasir Pasang</v>
          </cell>
          <cell r="D201" t="str">
            <v>M3</v>
          </cell>
          <cell r="E201">
            <v>117651</v>
          </cell>
        </row>
        <row r="202">
          <cell r="C202" t="str">
            <v>Pasir Urug</v>
          </cell>
          <cell r="D202" t="str">
            <v>M3</v>
          </cell>
          <cell r="E202">
            <v>115651</v>
          </cell>
        </row>
        <row r="203">
          <cell r="C203" t="str">
            <v>Paving Blok Dosexsik</v>
          </cell>
          <cell r="D203" t="str">
            <v>Buah</v>
          </cell>
          <cell r="E203">
            <v>1100</v>
          </cell>
        </row>
        <row r="204">
          <cell r="C204" t="str">
            <v>Paving Blok Kromer</v>
          </cell>
          <cell r="D204" t="str">
            <v>Buah</v>
          </cell>
          <cell r="E204">
            <v>1050</v>
          </cell>
        </row>
        <row r="205">
          <cell r="C205" t="str">
            <v>Paving Blok Uni</v>
          </cell>
          <cell r="D205" t="str">
            <v>Buah</v>
          </cell>
          <cell r="E205">
            <v>980</v>
          </cell>
        </row>
        <row r="206">
          <cell r="C206" t="str">
            <v>Pintu besi</v>
          </cell>
          <cell r="D206" t="str">
            <v>M2</v>
          </cell>
          <cell r="E206">
            <v>375000</v>
          </cell>
        </row>
        <row r="207">
          <cell r="C207" t="str">
            <v>Pipa Black Steel Diameter  3"</v>
          </cell>
          <cell r="E207">
            <v>660000</v>
          </cell>
        </row>
        <row r="208">
          <cell r="C208" t="str">
            <v>Pipa Galvanis Diameter  3/4"</v>
          </cell>
          <cell r="E208">
            <v>65000</v>
          </cell>
        </row>
        <row r="209">
          <cell r="C209" t="str">
            <v>Pipa Galvanis Diameter  1"</v>
          </cell>
          <cell r="D209" t="str">
            <v>Batang</v>
          </cell>
          <cell r="E209">
            <v>77812.800000000003</v>
          </cell>
        </row>
        <row r="210">
          <cell r="C210" t="str">
            <v>Pipa Galvanis Diameter  2.5"</v>
          </cell>
          <cell r="D210" t="str">
            <v>Batang</v>
          </cell>
          <cell r="E210">
            <v>359136</v>
          </cell>
        </row>
        <row r="211">
          <cell r="C211" t="str">
            <v>Pipa Galvanis Diameter  4"</v>
          </cell>
          <cell r="E211">
            <v>810000</v>
          </cell>
        </row>
        <row r="212">
          <cell r="C212" t="str">
            <v>Pipa Galvanis Diameter  6"</v>
          </cell>
          <cell r="D212" t="str">
            <v>Batang</v>
          </cell>
          <cell r="E212">
            <v>1077408</v>
          </cell>
        </row>
        <row r="213">
          <cell r="C213" t="str">
            <v>Pipa Galvanis Diameter  8"</v>
          </cell>
          <cell r="D213" t="str">
            <v>Batang</v>
          </cell>
          <cell r="E213">
            <v>1346760</v>
          </cell>
        </row>
        <row r="214">
          <cell r="C214" t="str">
            <v>Pipa Galvanis Diameter 1,25"</v>
          </cell>
          <cell r="D214" t="str">
            <v>Batang</v>
          </cell>
          <cell r="E214">
            <v>85000</v>
          </cell>
        </row>
        <row r="215">
          <cell r="C215" t="str">
            <v>Pipa Galvanis Diameter 1,5"</v>
          </cell>
          <cell r="D215" t="str">
            <v>Batang</v>
          </cell>
          <cell r="E215">
            <v>180000</v>
          </cell>
        </row>
        <row r="216">
          <cell r="C216" t="str">
            <v>Pipa PVC Diameter   2"</v>
          </cell>
          <cell r="D216" t="str">
            <v>Batang</v>
          </cell>
          <cell r="E216">
            <v>34800</v>
          </cell>
        </row>
        <row r="217">
          <cell r="C217" t="str">
            <v>Pipa PVC Diameter 1 1/2"</v>
          </cell>
          <cell r="D217" t="str">
            <v>Batang</v>
          </cell>
          <cell r="E217">
            <v>28000</v>
          </cell>
        </row>
        <row r="218">
          <cell r="C218" t="str">
            <v>Pipa PVC Diameter 1 1/4"</v>
          </cell>
          <cell r="D218" t="str">
            <v>Batang</v>
          </cell>
          <cell r="E218">
            <v>23800</v>
          </cell>
        </row>
        <row r="219">
          <cell r="C219" t="str">
            <v>Pipa PVC Diameter 1"</v>
          </cell>
          <cell r="D219" t="str">
            <v>Batang</v>
          </cell>
          <cell r="E219">
            <v>16050</v>
          </cell>
        </row>
        <row r="220">
          <cell r="C220" t="str">
            <v>Pipa PVC Diameter 1/2"</v>
          </cell>
          <cell r="D220" t="str">
            <v>Batang</v>
          </cell>
          <cell r="E220">
            <v>8600</v>
          </cell>
        </row>
        <row r="221">
          <cell r="C221" t="str">
            <v xml:space="preserve">Pipa PVC Diameter 2,5" </v>
          </cell>
          <cell r="D221" t="str">
            <v>Batang</v>
          </cell>
          <cell r="E221">
            <v>50500</v>
          </cell>
        </row>
        <row r="222">
          <cell r="C222" t="str">
            <v>Pipa PVC Diameter 3"</v>
          </cell>
          <cell r="D222" t="str">
            <v>Batang</v>
          </cell>
          <cell r="E222">
            <v>69200</v>
          </cell>
        </row>
        <row r="223">
          <cell r="C223" t="str">
            <v>Pipa PVC Diameter 3/4"</v>
          </cell>
          <cell r="D223" t="str">
            <v>Batang</v>
          </cell>
          <cell r="E223">
            <v>45000</v>
          </cell>
        </row>
        <row r="224">
          <cell r="C224" t="str">
            <v>Pipa PVC Diameter 4"</v>
          </cell>
          <cell r="D224" t="str">
            <v>Batang</v>
          </cell>
          <cell r="E224">
            <v>239000</v>
          </cell>
        </row>
        <row r="225">
          <cell r="C225" t="str">
            <v>Pipa PVC Diameter 6"</v>
          </cell>
          <cell r="D225" t="str">
            <v>Batang</v>
          </cell>
          <cell r="E225">
            <v>359000</v>
          </cell>
        </row>
        <row r="226">
          <cell r="C226" t="str">
            <v>Pipa PVC Diameter 8"</v>
          </cell>
          <cell r="D226" t="str">
            <v>Batang</v>
          </cell>
          <cell r="E226">
            <v>960000</v>
          </cell>
        </row>
        <row r="227">
          <cell r="C227" t="str">
            <v>Pipa Screen  Diameter 3"</v>
          </cell>
          <cell r="E227">
            <v>950500</v>
          </cell>
        </row>
        <row r="228">
          <cell r="C228" t="str">
            <v>Pipa Screen  Diameter 4"</v>
          </cell>
          <cell r="D228" t="str">
            <v>Buah</v>
          </cell>
          <cell r="E228">
            <v>1197120</v>
          </cell>
        </row>
        <row r="229">
          <cell r="C229" t="str">
            <v>Pipa Screen  Diameter 6"</v>
          </cell>
          <cell r="D229" t="str">
            <v>Buah</v>
          </cell>
          <cell r="E229">
            <v>1796000</v>
          </cell>
        </row>
        <row r="230">
          <cell r="C230" t="str">
            <v>Plamir kayu</v>
          </cell>
          <cell r="D230" t="str">
            <v>Kg</v>
          </cell>
          <cell r="E230">
            <v>15750</v>
          </cell>
        </row>
        <row r="231">
          <cell r="C231" t="str">
            <v>Plamir Tembok</v>
          </cell>
          <cell r="D231" t="str">
            <v>Kg</v>
          </cell>
          <cell r="E231">
            <v>9000</v>
          </cell>
        </row>
        <row r="232">
          <cell r="C232" t="str">
            <v>Plat Eser 1,2 mm</v>
          </cell>
          <cell r="D232" t="str">
            <v>Lembar</v>
          </cell>
          <cell r="E232">
            <v>130000</v>
          </cell>
        </row>
        <row r="233">
          <cell r="C233" t="str">
            <v>Plat perletakan</v>
          </cell>
          <cell r="D233" t="str">
            <v>Buah</v>
          </cell>
          <cell r="E233">
            <v>39500</v>
          </cell>
        </row>
        <row r="234">
          <cell r="C234" t="str">
            <v>Plat sudut</v>
          </cell>
          <cell r="D234" t="str">
            <v>Meter</v>
          </cell>
          <cell r="E234">
            <v>14000</v>
          </cell>
        </row>
        <row r="235">
          <cell r="C235" t="str">
            <v>Plat U</v>
          </cell>
          <cell r="D235" t="str">
            <v>Kg</v>
          </cell>
          <cell r="E235">
            <v>5000</v>
          </cell>
        </row>
        <row r="236">
          <cell r="C236" t="str">
            <v>Plin Tegel Abu-abu Uk. 10 x 20 cm</v>
          </cell>
          <cell r="D236" t="str">
            <v>Buah</v>
          </cell>
          <cell r="E236">
            <v>325</v>
          </cell>
        </row>
        <row r="237">
          <cell r="C237" t="str">
            <v>Plin Tegel Abu-abu Uk. 10 x 30 cm</v>
          </cell>
          <cell r="D237" t="str">
            <v>Buah</v>
          </cell>
          <cell r="E237">
            <v>630</v>
          </cell>
        </row>
        <row r="238">
          <cell r="C238" t="str">
            <v>Plin Tegel Teraso Uk. 10 x 30 cm</v>
          </cell>
          <cell r="D238" t="str">
            <v>Buah</v>
          </cell>
          <cell r="E238">
            <v>1200</v>
          </cell>
        </row>
        <row r="239">
          <cell r="C239" t="str">
            <v>Plin Tegel Warna Uk. 10 x 30 cm</v>
          </cell>
          <cell r="D239" t="str">
            <v>Buah</v>
          </cell>
          <cell r="E239">
            <v>725</v>
          </cell>
        </row>
        <row r="240">
          <cell r="C240" t="str">
            <v>Plint Tegel Teraso 10 x 30 cm</v>
          </cell>
          <cell r="D240" t="str">
            <v>Buah</v>
          </cell>
          <cell r="E240">
            <v>1667</v>
          </cell>
        </row>
        <row r="241">
          <cell r="C241" t="str">
            <v>Keramik Uk. 10 x 30 cm</v>
          </cell>
          <cell r="E241">
            <v>2250</v>
          </cell>
        </row>
        <row r="243">
          <cell r="C243" t="str">
            <v>Plitur jadi</v>
          </cell>
          <cell r="D243" t="str">
            <v>Liter</v>
          </cell>
          <cell r="E243">
            <v>12100</v>
          </cell>
        </row>
        <row r="244">
          <cell r="C244" t="str">
            <v>Porselin 11 x 11 Cm</v>
          </cell>
          <cell r="D244" t="str">
            <v>Buah</v>
          </cell>
          <cell r="E244">
            <v>1950</v>
          </cell>
        </row>
        <row r="245">
          <cell r="C245" t="str">
            <v>Profil CT 6407-07</v>
          </cell>
          <cell r="D245" t="str">
            <v>Buah</v>
          </cell>
          <cell r="E245">
            <v>19100</v>
          </cell>
        </row>
        <row r="246">
          <cell r="C246" t="str">
            <v>Profil reng RT.15</v>
          </cell>
          <cell r="D246" t="str">
            <v>Batang</v>
          </cell>
          <cell r="E246">
            <v>109800</v>
          </cell>
        </row>
        <row r="247">
          <cell r="C247" t="str">
            <v>Profil U.85-06</v>
          </cell>
          <cell r="D247" t="str">
            <v>Batang</v>
          </cell>
          <cell r="E247">
            <v>178800</v>
          </cell>
        </row>
        <row r="248">
          <cell r="C248" t="str">
            <v>Residu</v>
          </cell>
          <cell r="D248" t="str">
            <v>Liter</v>
          </cell>
          <cell r="E248">
            <v>930</v>
          </cell>
        </row>
        <row r="249">
          <cell r="C249" t="str">
            <v>Roda Siku 10 Cm</v>
          </cell>
          <cell r="D249" t="str">
            <v>Buah</v>
          </cell>
          <cell r="E249">
            <v>20000</v>
          </cell>
        </row>
        <row r="250">
          <cell r="C250" t="str">
            <v>Roster</v>
          </cell>
          <cell r="D250" t="str">
            <v>Buah</v>
          </cell>
          <cell r="E250">
            <v>3300</v>
          </cell>
        </row>
        <row r="251">
          <cell r="C251" t="str">
            <v>Rumput Gajah</v>
          </cell>
          <cell r="D251" t="str">
            <v>M2</v>
          </cell>
          <cell r="E251">
            <v>15000</v>
          </cell>
        </row>
        <row r="252">
          <cell r="C252" t="str">
            <v>Sakelar Ganda biasa</v>
          </cell>
          <cell r="D252" t="str">
            <v>Buah</v>
          </cell>
          <cell r="E252">
            <v>5000</v>
          </cell>
        </row>
        <row r="253">
          <cell r="C253" t="str">
            <v>Sakelar Ganda Kualitas baik</v>
          </cell>
          <cell r="D253" t="str">
            <v>Buah</v>
          </cell>
          <cell r="E253">
            <v>20000</v>
          </cell>
        </row>
        <row r="254">
          <cell r="C254" t="str">
            <v>Sakelar Tunggal biasa</v>
          </cell>
          <cell r="D254" t="str">
            <v>Buah</v>
          </cell>
          <cell r="E254">
            <v>4000</v>
          </cell>
        </row>
        <row r="255">
          <cell r="C255" t="str">
            <v>Sakelar Tunggal Kualitas baik</v>
          </cell>
          <cell r="D255" t="str">
            <v>Buah</v>
          </cell>
          <cell r="E255">
            <v>15000</v>
          </cell>
        </row>
        <row r="256">
          <cell r="C256" t="str">
            <v>Sealtape</v>
          </cell>
          <cell r="D256" t="str">
            <v>Roll</v>
          </cell>
          <cell r="E256">
            <v>1000</v>
          </cell>
        </row>
        <row r="257">
          <cell r="C257" t="str">
            <v>Semen (PC) 50 Kg</v>
          </cell>
          <cell r="D257" t="str">
            <v>Zak</v>
          </cell>
          <cell r="E257">
            <v>38500</v>
          </cell>
        </row>
        <row r="258">
          <cell r="C258" t="str">
            <v>Seng Gelombang BJLS 0,30</v>
          </cell>
          <cell r="D258" t="str">
            <v>Lembar</v>
          </cell>
          <cell r="E258">
            <v>25000</v>
          </cell>
        </row>
        <row r="259">
          <cell r="C259" t="str">
            <v>Seng plat Aluminium</v>
          </cell>
          <cell r="D259" t="str">
            <v>Lembar</v>
          </cell>
          <cell r="E259">
            <v>35000</v>
          </cell>
        </row>
        <row r="260">
          <cell r="C260" t="str">
            <v>Seng plat BJLS 0,30 Uk.0,9 x 1 M'</v>
          </cell>
          <cell r="D260" t="str">
            <v>Lembar</v>
          </cell>
          <cell r="E260">
            <v>32000</v>
          </cell>
        </row>
        <row r="261">
          <cell r="C261" t="str">
            <v>Sepritus</v>
          </cell>
          <cell r="D261" t="str">
            <v>Liter</v>
          </cell>
          <cell r="E261">
            <v>14100</v>
          </cell>
        </row>
        <row r="262">
          <cell r="C262" t="str">
            <v>Shock lurus PVC Diameter 3"</v>
          </cell>
          <cell r="D262" t="str">
            <v>Buah</v>
          </cell>
          <cell r="E262">
            <v>5000</v>
          </cell>
        </row>
        <row r="263">
          <cell r="C263" t="str">
            <v>Shockdrat dalam Diameter 1/2"</v>
          </cell>
          <cell r="D263" t="str">
            <v>Buah</v>
          </cell>
          <cell r="E263">
            <v>12000</v>
          </cell>
        </row>
        <row r="264">
          <cell r="C264" t="str">
            <v>Shockdrat dalam Diameter 3/4"</v>
          </cell>
          <cell r="D264" t="str">
            <v>Buah</v>
          </cell>
          <cell r="E264">
            <v>1500</v>
          </cell>
        </row>
        <row r="265">
          <cell r="C265" t="str">
            <v xml:space="preserve">Shower air </v>
          </cell>
          <cell r="E265">
            <v>350000</v>
          </cell>
        </row>
        <row r="266">
          <cell r="C266" t="str">
            <v>Sirlak</v>
          </cell>
          <cell r="D266" t="str">
            <v>Kg</v>
          </cell>
          <cell r="E266">
            <v>44900</v>
          </cell>
        </row>
        <row r="267">
          <cell r="C267" t="str">
            <v>Sirtu</v>
          </cell>
          <cell r="D267" t="str">
            <v>M3</v>
          </cell>
          <cell r="E267">
            <v>107000</v>
          </cell>
        </row>
        <row r="268">
          <cell r="C268" t="str">
            <v>Skrup/baut</v>
          </cell>
          <cell r="D268" t="str">
            <v>Kotak</v>
          </cell>
          <cell r="E268">
            <v>15000</v>
          </cell>
        </row>
        <row r="269">
          <cell r="C269" t="str">
            <v>Sok PVC Diameter 2,5"</v>
          </cell>
          <cell r="D269" t="str">
            <v>Buah</v>
          </cell>
          <cell r="E269">
            <v>4000</v>
          </cell>
        </row>
        <row r="270">
          <cell r="C270" t="str">
            <v>Sok PVC Diameter 4"</v>
          </cell>
          <cell r="D270" t="str">
            <v>Buah</v>
          </cell>
          <cell r="E270">
            <v>6000</v>
          </cell>
        </row>
        <row r="271">
          <cell r="C271" t="str">
            <v>Stop Kontak</v>
          </cell>
          <cell r="D271" t="str">
            <v>Buah</v>
          </cell>
          <cell r="E271">
            <v>15000</v>
          </cell>
        </row>
        <row r="272">
          <cell r="C272" t="str">
            <v>Stop Kontak biasa</v>
          </cell>
          <cell r="D272" t="str">
            <v>Buah</v>
          </cell>
          <cell r="E272">
            <v>4000</v>
          </cell>
        </row>
        <row r="273">
          <cell r="C273" t="str">
            <v>Stop Kontak kualitas baik</v>
          </cell>
          <cell r="D273" t="str">
            <v>Buah</v>
          </cell>
          <cell r="E273">
            <v>25000</v>
          </cell>
        </row>
        <row r="274">
          <cell r="C274" t="str">
            <v>Stop kran diameter 1 "</v>
          </cell>
          <cell r="E274">
            <v>35000</v>
          </cell>
        </row>
        <row r="275">
          <cell r="C275" t="str">
            <v>Stop kran diameter 3/4 "</v>
          </cell>
          <cell r="E275">
            <v>25000</v>
          </cell>
        </row>
        <row r="276">
          <cell r="C276" t="str">
            <v>Talang Zincalume</v>
          </cell>
          <cell r="D276" t="str">
            <v>Meter</v>
          </cell>
          <cell r="E276">
            <v>40600</v>
          </cell>
        </row>
        <row r="277">
          <cell r="C277" t="str">
            <v>Tanah Urug</v>
          </cell>
          <cell r="D277" t="str">
            <v>M3</v>
          </cell>
          <cell r="E277">
            <v>89855</v>
          </cell>
        </row>
        <row r="278">
          <cell r="C278" t="str">
            <v>Tangki Fiberglass Kapasitas 1 M3</v>
          </cell>
          <cell r="D278" t="str">
            <v>Buah</v>
          </cell>
          <cell r="E278">
            <v>600000</v>
          </cell>
        </row>
        <row r="279">
          <cell r="C279" t="str">
            <v>Tangki Fiberglass Kapasitas 3 M3</v>
          </cell>
          <cell r="D279" t="str">
            <v>Buah</v>
          </cell>
          <cell r="E279">
            <v>4500000</v>
          </cell>
        </row>
        <row r="280">
          <cell r="C280" t="str">
            <v>Tarikan Jendela biasa</v>
          </cell>
          <cell r="D280" t="str">
            <v>Buah</v>
          </cell>
          <cell r="E280">
            <v>2500</v>
          </cell>
        </row>
        <row r="281">
          <cell r="C281" t="str">
            <v>Tarikan Pintu biasa</v>
          </cell>
          <cell r="D281" t="str">
            <v>Buah</v>
          </cell>
          <cell r="E281">
            <v>3500</v>
          </cell>
        </row>
        <row r="282">
          <cell r="C282" t="str">
            <v>Teakwood tebal 3 mm</v>
          </cell>
          <cell r="D282" t="str">
            <v>Lembar</v>
          </cell>
          <cell r="E282">
            <v>75000</v>
          </cell>
        </row>
        <row r="283">
          <cell r="C283" t="str">
            <v>Teakwood tebal 5 mm</v>
          </cell>
          <cell r="D283" t="str">
            <v>Lembar</v>
          </cell>
          <cell r="E283">
            <v>95000</v>
          </cell>
        </row>
        <row r="284">
          <cell r="C284" t="str">
            <v xml:space="preserve">Tegel  Abu-abu Ukuran 30 x 30 cm </v>
          </cell>
          <cell r="D284" t="str">
            <v>Buah</v>
          </cell>
          <cell r="E284">
            <v>1850</v>
          </cell>
        </row>
        <row r="285">
          <cell r="C285" t="str">
            <v>Tegel Abu-abu  Ukuran 20 x 20 cm</v>
          </cell>
          <cell r="D285" t="str">
            <v>Buah</v>
          </cell>
          <cell r="E285">
            <v>730</v>
          </cell>
        </row>
        <row r="286">
          <cell r="C286" t="str">
            <v>Tegel Teraso Ukuran 30 x 30 Cm</v>
          </cell>
          <cell r="D286" t="str">
            <v>Buah</v>
          </cell>
          <cell r="E286">
            <v>3000</v>
          </cell>
        </row>
        <row r="287">
          <cell r="C287" t="str">
            <v>Tegel Warna Ukuran 30 x 30 Cm</v>
          </cell>
          <cell r="D287" t="str">
            <v>Buah</v>
          </cell>
          <cell r="E287">
            <v>1850</v>
          </cell>
        </row>
        <row r="288">
          <cell r="C288" t="str">
            <v>Thinner</v>
          </cell>
          <cell r="D288" t="str">
            <v>Liter</v>
          </cell>
          <cell r="E288">
            <v>12500</v>
          </cell>
        </row>
        <row r="289">
          <cell r="C289" t="str">
            <v>Tiee Galvanis Diameter 1,5"</v>
          </cell>
          <cell r="D289" t="str">
            <v>Buah</v>
          </cell>
          <cell r="E289">
            <v>12000</v>
          </cell>
        </row>
        <row r="290">
          <cell r="C290" t="str">
            <v>Tombak Cor</v>
          </cell>
          <cell r="D290" t="str">
            <v>Buah</v>
          </cell>
          <cell r="E290">
            <v>2000</v>
          </cell>
        </row>
        <row r="291">
          <cell r="C291" t="str">
            <v>Triplek Tebal 3 mm</v>
          </cell>
          <cell r="D291" t="str">
            <v>Lembar</v>
          </cell>
          <cell r="E291">
            <v>26800</v>
          </cell>
        </row>
        <row r="292">
          <cell r="C292" t="str">
            <v>Triplek Tebal 5 mm</v>
          </cell>
          <cell r="D292" t="str">
            <v>Lembar</v>
          </cell>
          <cell r="E292">
            <v>29000</v>
          </cell>
        </row>
        <row r="293">
          <cell r="C293" t="str">
            <v>Wafel Mozaik 20 X 20 cm</v>
          </cell>
          <cell r="D293" t="str">
            <v>Buah</v>
          </cell>
          <cell r="E293">
            <v>1400</v>
          </cell>
        </row>
        <row r="294">
          <cell r="C294" t="str">
            <v>Wastafel</v>
          </cell>
          <cell r="D294" t="str">
            <v>Buah</v>
          </cell>
          <cell r="E294">
            <v>750000</v>
          </cell>
        </row>
        <row r="295">
          <cell r="C295" t="str">
            <v>Pelapis anti bocor</v>
          </cell>
          <cell r="D295" t="str">
            <v>Kg</v>
          </cell>
          <cell r="E295">
            <v>40000</v>
          </cell>
        </row>
        <row r="296">
          <cell r="C296" t="str">
            <v>Biaya Penyambungan PLN 3.500 KVA</v>
          </cell>
          <cell r="D296" t="str">
            <v>Sambungan</v>
          </cell>
          <cell r="E296">
            <v>3000000</v>
          </cell>
        </row>
        <row r="297">
          <cell r="C297" t="str">
            <v>Biaya Penyambungan PLN 2.200 KVA</v>
          </cell>
          <cell r="D297" t="str">
            <v>Sambungan</v>
          </cell>
          <cell r="E297">
            <v>2250000</v>
          </cell>
        </row>
        <row r="298">
          <cell r="C298" t="str">
            <v>Biaya Penyambungan PLN 1.300 KVA</v>
          </cell>
          <cell r="D298" t="str">
            <v>Sambungan</v>
          </cell>
          <cell r="E298">
            <v>1500000</v>
          </cell>
        </row>
        <row r="299">
          <cell r="C299" t="str">
            <v>Panel Listrik Lengkap</v>
          </cell>
          <cell r="D299" t="str">
            <v>Unit</v>
          </cell>
          <cell r="E299">
            <v>2750000</v>
          </cell>
        </row>
        <row r="300">
          <cell r="C300" t="str">
            <v>Knee "L" PVC Diameter 1"</v>
          </cell>
          <cell r="D300" t="str">
            <v>Buah</v>
          </cell>
          <cell r="E300">
            <v>2500</v>
          </cell>
        </row>
        <row r="301">
          <cell r="C301" t="str">
            <v>Shockdrat dalam Diameter 1"</v>
          </cell>
          <cell r="D301" t="str">
            <v>Buah</v>
          </cell>
          <cell r="E301">
            <v>15000</v>
          </cell>
        </row>
        <row r="302">
          <cell r="C302" t="str">
            <v>Klem Pipa PVC Diameter 1"</v>
          </cell>
          <cell r="D302" t="str">
            <v>Buah</v>
          </cell>
          <cell r="E302">
            <v>1250</v>
          </cell>
        </row>
        <row r="303">
          <cell r="C303" t="str">
            <v>Shockdrat dalam Diameter 3"</v>
          </cell>
          <cell r="D303" t="str">
            <v>Buah</v>
          </cell>
          <cell r="E303">
            <v>5800</v>
          </cell>
        </row>
        <row r="304">
          <cell r="C304" t="str">
            <v>Klem Pipa PVC Diameter 4"</v>
          </cell>
          <cell r="D304" t="str">
            <v>Buah</v>
          </cell>
          <cell r="E304">
            <v>5000</v>
          </cell>
        </row>
        <row r="305">
          <cell r="C305" t="str">
            <v>Knee "L" PVC Diameter 4"</v>
          </cell>
          <cell r="D305" t="str">
            <v>Buah</v>
          </cell>
          <cell r="E305">
            <v>15000</v>
          </cell>
        </row>
        <row r="306">
          <cell r="C306" t="str">
            <v>Shockdrat dalam Diameter 4"</v>
          </cell>
          <cell r="D306" t="str">
            <v>Buah</v>
          </cell>
          <cell r="E306">
            <v>35000</v>
          </cell>
        </row>
        <row r="307">
          <cell r="C307" t="str">
            <v>Klem Pipa PVC Diameter 4"</v>
          </cell>
          <cell r="D307" t="str">
            <v>Buah</v>
          </cell>
          <cell r="E307">
            <v>1500</v>
          </cell>
        </row>
        <row r="311">
          <cell r="C311" t="str">
            <v>SEWA PERALATAN</v>
          </cell>
        </row>
        <row r="312">
          <cell r="C312" t="str">
            <v>Sewa Alat Longingtest</v>
          </cell>
          <cell r="D312" t="str">
            <v>Jam</v>
          </cell>
          <cell r="E312">
            <v>50000</v>
          </cell>
        </row>
        <row r="313">
          <cell r="C313" t="str">
            <v>Sewa Generator</v>
          </cell>
          <cell r="D313" t="str">
            <v>Jam</v>
          </cell>
          <cell r="E313">
            <v>40000</v>
          </cell>
        </row>
        <row r="314">
          <cell r="C314" t="str">
            <v>Sewa Mesin Bor Tanah</v>
          </cell>
          <cell r="D314" t="str">
            <v>Jam</v>
          </cell>
          <cell r="E314">
            <v>110000</v>
          </cell>
        </row>
        <row r="315">
          <cell r="C315" t="str">
            <v>Sewa Mesin Bor Besi</v>
          </cell>
          <cell r="D315" t="str">
            <v>Jam</v>
          </cell>
          <cell r="E315">
            <v>4000</v>
          </cell>
        </row>
        <row r="316">
          <cell r="C316" t="str">
            <v>Sewa Pompa</v>
          </cell>
          <cell r="D316" t="str">
            <v>Jam</v>
          </cell>
          <cell r="E316">
            <v>50000</v>
          </cell>
        </row>
        <row r="317">
          <cell r="C317" t="str">
            <v>Sewa Mesin Las</v>
          </cell>
          <cell r="D317" t="str">
            <v>Hari</v>
          </cell>
          <cell r="E317">
            <v>75000</v>
          </cell>
        </row>
        <row r="318">
          <cell r="C318" t="str">
            <v>Sewa Mesin Grenda</v>
          </cell>
          <cell r="D318" t="str">
            <v>Hari</v>
          </cell>
          <cell r="E318">
            <v>35000</v>
          </cell>
        </row>
        <row r="321">
          <cell r="E321" t="str">
            <v>BANDAR LAMPUNG,               2006</v>
          </cell>
        </row>
        <row r="323">
          <cell r="E323" t="str">
            <v>WALIKOTA BANDAR LAMPUNG</v>
          </cell>
        </row>
        <row r="330">
          <cell r="E330" t="str">
            <v>EDDY SUTRISNO</v>
          </cell>
        </row>
        <row r="334">
          <cell r="C334" t="str">
            <v>Lampu sport 100 watt</v>
          </cell>
          <cell r="E334">
            <v>750000</v>
          </cell>
        </row>
        <row r="335">
          <cell r="C335" t="str">
            <v>Pemasangan titik lampu dan stop kontak</v>
          </cell>
          <cell r="E335">
            <v>115000</v>
          </cell>
        </row>
        <row r="336">
          <cell r="C336" t="str">
            <v xml:space="preserve">Pasang penangkal petir </v>
          </cell>
          <cell r="E336">
            <v>1500000</v>
          </cell>
        </row>
        <row r="337">
          <cell r="C337" t="str">
            <v>Box sekring</v>
          </cell>
          <cell r="E337">
            <v>150000</v>
          </cell>
        </row>
        <row r="338">
          <cell r="C338" t="str">
            <v>Lampu SL  18 Watt</v>
          </cell>
          <cell r="E338">
            <v>20500</v>
          </cell>
        </row>
        <row r="339">
          <cell r="C339" t="str">
            <v>Lampu TL  2 x 20 Watt</v>
          </cell>
          <cell r="E339">
            <v>26600</v>
          </cell>
        </row>
        <row r="340">
          <cell r="C340" t="str">
            <v>Saklar tripel</v>
          </cell>
          <cell r="E340">
            <v>25000</v>
          </cell>
        </row>
        <row r="341">
          <cell r="C341" t="str">
            <v>Kaca cermin atas wastafel</v>
          </cell>
          <cell r="E341">
            <v>250000</v>
          </cell>
        </row>
        <row r="342">
          <cell r="C342" t="str">
            <v>Rel pintu sliding</v>
          </cell>
          <cell r="E342">
            <v>450000</v>
          </cell>
        </row>
        <row r="343">
          <cell r="C343" t="str">
            <v>Pasang instalasi listrik existing</v>
          </cell>
          <cell r="D343">
            <v>3500000</v>
          </cell>
          <cell r="E343">
            <v>3500000</v>
          </cell>
        </row>
        <row r="344">
          <cell r="C344" t="str">
            <v>Lampu TL  1 x 20 Watt</v>
          </cell>
          <cell r="D344">
            <v>5600</v>
          </cell>
          <cell r="E344">
            <v>5600</v>
          </cell>
        </row>
        <row r="345">
          <cell r="C345" t="str">
            <v>Pompa Jetpum</v>
          </cell>
          <cell r="D345">
            <v>2800000</v>
          </cell>
          <cell r="E345">
            <v>2800000</v>
          </cell>
        </row>
        <row r="346">
          <cell r="C346" t="str">
            <v>Lampu sport 100 watt + instalasi tanam</v>
          </cell>
          <cell r="D346">
            <v>500000</v>
          </cell>
          <cell r="E346">
            <v>500000</v>
          </cell>
        </row>
        <row r="347">
          <cell r="C347" t="str">
            <v>Pasang kran stenlis steel d 1/2" mutu baik</v>
          </cell>
          <cell r="D347">
            <v>45000</v>
          </cell>
          <cell r="E347">
            <v>45000</v>
          </cell>
        </row>
        <row r="348">
          <cell r="C348" t="str">
            <v>Pasang kran leher angsa</v>
          </cell>
          <cell r="D348">
            <v>1400</v>
          </cell>
          <cell r="E348">
            <v>1400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sheetData>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l kost "/>
      <sheetName val="COV"/>
      <sheetName val="Srt Penawaran"/>
      <sheetName val="RAB (2)"/>
      <sheetName val="SATUAN JADI"/>
      <sheetName val="ANALISA"/>
      <sheetName val="HARGA BAHAN"/>
      <sheetName val="Kurva S"/>
      <sheetName val="JADWAL BAHAN"/>
      <sheetName val="JADWAL TENAGA"/>
      <sheetName val="mstr"/>
      <sheetName val="Per.Pasca "/>
      <sheetName val="minat"/>
      <sheetName val="inst.pemrintah"/>
      <sheetName val="s.p.dok"/>
      <sheetName val="ganti rugi"/>
      <sheetName val="kode etik"/>
      <sheetName val="dh"/>
      <sheetName val="pengadilan"/>
      <sheetName val="Pakta "/>
      <sheetName val="FOR.2"/>
      <sheetName val="DATA PERUS."/>
      <sheetName val="NERACA"/>
      <sheetName val="PERSONALIA"/>
      <sheetName val="ALAT"/>
      <sheetName val="PENGALAMAN"/>
      <sheetName val="modal"/>
      <sheetName val="skn"/>
      <sheetName val="ALAT UTAMA"/>
      <sheetName val="PERSNIL INTI"/>
      <sheetName val="SAMPUL"/>
      <sheetName val="Kaf Kualif"/>
      <sheetName val="Kaf Penawaran"/>
      <sheetName val="KAFER"/>
      <sheetName val="CEK LIST"/>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IV2"/>
      <sheetName val="Kuantitas &amp; Harga "/>
    </sheetNames>
    <sheetDataSet>
      <sheetData sheetId="0"/>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 (2)"/>
      <sheetName val="BISNIS (2)"/>
      <sheetName val="COVER BLN"/>
      <sheetName val="COVER"/>
      <sheetName val="COVER MINGGU"/>
      <sheetName val="TERMIN I 40 %"/>
      <sheetName val="RKP BLN (5)"/>
      <sheetName val="R MG (21)"/>
      <sheetName val="MG (21)"/>
      <sheetName val="R MG (20)"/>
      <sheetName val="MG (20)"/>
      <sheetName val="R MG (19)"/>
      <sheetName val="MG (19)"/>
      <sheetName val="SC BLN 4"/>
      <sheetName val="RKP BLN (4)"/>
      <sheetName val="R MG (18)"/>
      <sheetName val="MG (18)"/>
      <sheetName val="SC BLN (MG 17) ()"/>
      <sheetName val="R MG (17)"/>
      <sheetName val="MG (17)"/>
      <sheetName val="SC BLN (MG 16)"/>
      <sheetName val="R MG (16)"/>
      <sheetName val="MG (16)"/>
      <sheetName val="SC BLN (MG)"/>
      <sheetName val="R MG (15)"/>
      <sheetName val="MG (15)"/>
      <sheetName val="SC BLN (3)"/>
      <sheetName val="RKP BLN (3)"/>
      <sheetName val="R MG (14)"/>
      <sheetName val="MG (14)"/>
      <sheetName val="R MG (13)"/>
      <sheetName val="MG (13)"/>
      <sheetName val="R MG (12)"/>
      <sheetName val="MG (12)"/>
      <sheetName val="R MG (11)"/>
      <sheetName val="MG (11)"/>
      <sheetName val="R MG (10)"/>
      <sheetName val="MG (10)"/>
      <sheetName val="RKP BLN (2)"/>
      <sheetName val="SC BLN (2)"/>
      <sheetName val="R MG (9)"/>
      <sheetName val="MG (9)"/>
      <sheetName val="R MG (8)"/>
      <sheetName val="MG (8)"/>
      <sheetName val="R MG (7)"/>
      <sheetName val="MG (7)"/>
      <sheetName val="R MG (6)"/>
      <sheetName val="MG (6)"/>
      <sheetName val="SC BLN 1"/>
      <sheetName val="RKP BLN 1"/>
      <sheetName val="R MG (5)"/>
      <sheetName val="MG (5)"/>
      <sheetName val="R MG (4)"/>
      <sheetName val="MG (4)"/>
      <sheetName val="R MG (3)"/>
      <sheetName val="MG (3)"/>
      <sheetName val="R MG (2)"/>
      <sheetName val="MG (2)"/>
      <sheetName val="R MG 1"/>
      <sheetName val="MG 1"/>
      <sheetName val="REKAP CCO"/>
      <sheetName val="CCO"/>
      <sheetName val="ANALISA"/>
      <sheetName val="HARGA MATERIAL"/>
      <sheetName val="UPAH PEKERJA"/>
      <sheetName val="rek ana"/>
      <sheetName val="kusen kantor"/>
      <sheetName val="REKAP MATRIAL"/>
      <sheetName val="hit beton (2)"/>
      <sheetName val="hit beton"/>
      <sheetName val="BAH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13">
          <cell r="C13">
            <v>40000</v>
          </cell>
        </row>
        <row r="29">
          <cell r="C29">
            <v>30000</v>
          </cell>
        </row>
      </sheetData>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
      <sheetName val="Additional"/>
      <sheetName val="Gal_Cold Milling"/>
      <sheetName val="Gal_Jack Hammer"/>
      <sheetName val="5-Peralatan"/>
    </sheetNames>
    <sheetDataSet>
      <sheetData sheetId="0" refreshError="1"/>
      <sheetData sheetId="1" refreshError="1"/>
      <sheetData sheetId="2" refreshError="1"/>
      <sheetData sheetId="3" refreshError="1"/>
      <sheetData sheetId="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ba"/>
      <sheetName val="REKAP"/>
      <sheetName val="ENGINEER ESTIMATE"/>
      <sheetName val="HARGA MATERIAL"/>
      <sheetName val="UPAH PEKERJA"/>
      <sheetName val="ANALISA"/>
      <sheetName val="Kuantitas &amp; Harga "/>
      <sheetName val="Concrete"/>
      <sheetName val="Agt Hls&amp;Ksr"/>
      <sheetName val="7.16.1"/>
      <sheetName val="5-Peralatan"/>
      <sheetName val="Kuantitas"/>
      <sheetName val="H.Satuan"/>
      <sheetName val="ANALISA BM"/>
      <sheetName val="Data Konsultan"/>
      <sheetName val="Harga Dsr"/>
      <sheetName val="Lamp BAP"/>
      <sheetName val="Unit Rate"/>
      <sheetName val="terbilang"/>
    </sheetNames>
    <sheetDataSet>
      <sheetData sheetId="0"/>
      <sheetData sheetId="1"/>
      <sheetData sheetId="2"/>
      <sheetData sheetId="3"/>
      <sheetData sheetId="4">
        <row r="22">
          <cell r="C22">
            <v>19250</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IV3"/>
      <sheetName val="3-DIV2"/>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antitas"/>
      <sheetName val="terbilang "/>
      <sheetName val="MOS"/>
      <sheetName val="Informasi"/>
      <sheetName val="Rekap"/>
      <sheetName val="DKH"/>
      <sheetName val="PE UT"/>
      <sheetName val="Upah+Bahan"/>
      <sheetName val="H.Alat"/>
      <sheetName val="A.Alat"/>
      <sheetName val="Analisa Quarry"/>
      <sheetName val="AGREGAT"/>
      <sheetName val="Div.1"/>
      <sheetName val="A.Div 2"/>
      <sheetName val="R.Div 2 "/>
      <sheetName val="A.Div3"/>
      <sheetName val="R.Div3 "/>
      <sheetName val="A.Div 4"/>
      <sheetName val="R.Div4"/>
      <sheetName val="A.Div5"/>
      <sheetName val="R.Div5"/>
      <sheetName val="A.Div 6"/>
      <sheetName val="R.Div 6"/>
      <sheetName val="A.Div7"/>
      <sheetName val="R.Div7"/>
      <sheetName val="A.Div8"/>
      <sheetName val="R.Div8 "/>
      <sheetName val="A.Div9"/>
      <sheetName val="R.Div9 "/>
      <sheetName val="A.Div10"/>
      <sheetName val="R.Div10 "/>
      <sheetName val="Rutin"/>
      <sheetName val="KONFIRMA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IV4"/>
      <sheetName val="3-DIV3"/>
    </sheetNames>
    <sheetDataSet>
      <sheetData sheetId="0"/>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
      <sheetName val="NP (2)"/>
      <sheetName val="K"/>
      <sheetName val="Uraian K"/>
      <sheetName val="KH"/>
      <sheetName val="3-DIV3"/>
    </sheetNames>
    <sheetDataSet>
      <sheetData sheetId="0"/>
      <sheetData sheetId="1"/>
      <sheetData sheetId="2"/>
      <sheetData sheetId="3"/>
      <sheetData sheetId="4" refreshError="1"/>
      <sheetData sheetId="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IV5"/>
      <sheetName val="3-DIV4"/>
    </sheetNames>
    <sheetDataSet>
      <sheetData sheetId="0"/>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IV6"/>
      <sheetName val="3-DIV6 Asbuton"/>
      <sheetName val="3-DIV5"/>
    </sheetNames>
    <sheetDataSet>
      <sheetData sheetId="0"/>
      <sheetData sheetId="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HAN"/>
      <sheetName val="TIME"/>
      <sheetName val="Rekap Biaya"/>
      <sheetName val="KH2"/>
      <sheetName val="Kuantitas &amp; Harga"/>
      <sheetName val="K"/>
      <sheetName val="Kuantitas"/>
      <sheetName val="Terbilang"/>
      <sheetName val="Basic"/>
      <sheetName val="KH"/>
      <sheetName val="ANAL"/>
      <sheetName val="SAT"/>
      <sheetName val="div.6.3(3)"/>
      <sheetName val="3-DIV3"/>
      <sheetName val="F1.4"/>
      <sheetName val="FAK"/>
      <sheetName val="3-DIV5"/>
    </sheetNames>
    <sheetDataSet>
      <sheetData sheetId="0"/>
      <sheetData sheetId="1"/>
      <sheetData sheetId="2"/>
      <sheetData sheetId="3"/>
      <sheetData sheetId="4">
        <row r="92">
          <cell r="H9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ANALIS"/>
      <sheetName val="Supl."/>
      <sheetName val="rekap-ans"/>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3"/>
      <sheetName val="A.24"/>
      <sheetName val="A.25"/>
      <sheetName val="A.26"/>
      <sheetName val="DAF-UPAH"/>
      <sheetName val="Perhit.Bahan"/>
      <sheetName val="OE Jalan 2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B"/>
      <sheetName val="Analisis"/>
      <sheetName val="Disnaker"/>
      <sheetName val="LP"/>
      <sheetName val="PENGADILAN"/>
      <sheetName val="GANJARAGUNG"/>
      <sheetName val="RUMAH DINAS"/>
      <sheetName val="hadimulyo"/>
      <sheetName val="PURWOSARI"/>
      <sheetName val="karangrejo"/>
      <sheetName val="AULA"/>
      <sheetName val="BAPPEDA"/>
      <sheetName val="YOSODADI"/>
      <sheetName val="BANJARSARI"/>
      <sheetName val="SUMBERSARI"/>
      <sheetName val="MARGODADI"/>
      <sheetName val="GOR"/>
      <sheetName val="KPU"/>
      <sheetName val="PU"/>
      <sheetName val="MULYOJATI"/>
    </sheetNames>
    <sheetDataSet>
      <sheetData sheetId="0"/>
      <sheetData sheetId="1">
        <row r="153">
          <cell r="J153">
            <v>319050</v>
          </cell>
        </row>
        <row r="218">
          <cell r="J218">
            <v>71975</v>
          </cell>
        </row>
        <row r="287">
          <cell r="J287">
            <v>21337.5</v>
          </cell>
        </row>
        <row r="300">
          <cell r="J300">
            <v>22405</v>
          </cell>
        </row>
        <row r="384">
          <cell r="J384">
            <v>4475</v>
          </cell>
        </row>
        <row r="1020">
          <cell r="J1020">
            <v>21603.75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KP (2)"/>
      <sheetName val="Rab (2)"/>
      <sheetName val="Sheet1"/>
      <sheetName val="Agregat Halus &amp; Kasar"/>
      <sheetName val="Rkp EE"/>
      <sheetName val="Peralatan"/>
      <sheetName val="Basic Price"/>
      <sheetName val="Anl.K"/>
      <sheetName val="8.1(4)"/>
      <sheetName val="6.1"/>
      <sheetName val="5.1(1)"/>
      <sheetName val="RKP"/>
      <sheetName val="Rab"/>
      <sheetName val="Mobilisasi"/>
      <sheetName val="TS"/>
      <sheetName val="BAHAN"/>
      <sheetName val="ALAT"/>
      <sheetName val="Analisis"/>
      <sheetName val="ANALIS"/>
    </sheetNames>
    <sheetDataSet>
      <sheetData sheetId="0"/>
      <sheetData sheetId="1"/>
      <sheetData sheetId="2"/>
      <sheetData sheetId="3"/>
      <sheetData sheetId="4"/>
      <sheetData sheetId="5"/>
      <sheetData sheetId="6"/>
      <sheetData sheetId="7"/>
      <sheetData sheetId="8"/>
      <sheetData sheetId="9"/>
      <sheetData sheetId="10">
        <row r="1">
          <cell r="D1" t="str">
            <v>:  5.1 (1)</v>
          </cell>
        </row>
      </sheetData>
      <sheetData sheetId="11"/>
      <sheetData sheetId="12"/>
      <sheetData sheetId="13"/>
      <sheetData sheetId="14"/>
      <sheetData sheetId="15"/>
      <sheetData sheetId="16"/>
      <sheetData sheetId="17" refreshError="1"/>
      <sheetData sheetId="1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B "/>
      <sheetName val="Daftar"/>
      <sheetName val="Kali"/>
      <sheetName val="RK"/>
      <sheetName val="ANALISA"/>
      <sheetName val="PEKERJA"/>
      <sheetName val="MATERIAL"/>
      <sheetName val="PERALATAN"/>
      <sheetName val="L"/>
      <sheetName val="M"/>
      <sheetName val="E"/>
      <sheetName val="DAK"/>
      <sheetName val="Analisis"/>
      <sheetName val="terbilang"/>
      <sheetName val="analisa RCL"/>
      <sheetName val="ANALIS"/>
      <sheetName val="DAF-UPAH"/>
      <sheetName val="Harga bahan &amp; upah"/>
      <sheetName val="harga satuan"/>
      <sheetName val="Daf.Biaya sewa alat"/>
      <sheetName val="PHU 05"/>
      <sheetName val="analisa BM"/>
      <sheetName val="HSUB"/>
      <sheetName val="KEMAJUAN OKT"/>
      <sheetName val="Harga Upah "/>
      <sheetName val="Kuantitas"/>
      <sheetName val="harga upah"/>
      <sheetName val="BhnBngun"/>
      <sheetName val="RAB"/>
      <sheetName val="HRGA SATUAN UPAH-BAHAN"/>
      <sheetName val="ANA"/>
      <sheetName val="UPAH1"/>
      <sheetName val="A"/>
      <sheetName val="UPAH PEKERJA"/>
      <sheetName val="HS"/>
      <sheetName val="NP10"/>
      <sheetName val="NP3"/>
      <sheetName val="NP4"/>
      <sheetName val="NP6"/>
      <sheetName val="NP7"/>
      <sheetName val="Inf."/>
      <sheetName val="NP9"/>
      <sheetName val="5.1(1)"/>
      <sheetName val="Div.5"/>
      <sheetName val="MENU UTAMA"/>
      <sheetName val="U&amp;B-BOW"/>
      <sheetName val="112-885"/>
      <sheetName val="box culvert"/>
      <sheetName val="Harsat"/>
      <sheetName val="NP"/>
      <sheetName val="KH"/>
      <sheetName val="Div2"/>
      <sheetName val="Kuantitas &amp; Harga "/>
      <sheetName val="BAHAN"/>
      <sheetName val="Ana-ALAT"/>
      <sheetName val="Indirect_Const"/>
      <sheetName val="7.16.1"/>
      <sheetName val="Concrete"/>
      <sheetName val="HS.B.MARGA"/>
      <sheetName val="Analis Kusen 1 ESKALASI"/>
      <sheetName val="UPAH &amp; BAHAN"/>
      <sheetName val="Talud T50"/>
      <sheetName val="Analisa SNI "/>
      <sheetName val="Harga Dsr"/>
      <sheetName val="ALAT"/>
      <sheetName val="H.BASIC"/>
      <sheetName val="harga upah dan bahan"/>
      <sheetName val="Anl.+"/>
      <sheetName val="CH"/>
      <sheetName val="B - Norelec"/>
      <sheetName val="Data Masukan"/>
      <sheetName val="Fisik 2012"/>
      <sheetName val="Pek. Persiapan"/>
      <sheetName val="Rekap Anl.K"/>
      <sheetName val="Rekap Anl.SNI"/>
      <sheetName val="D.78"/>
      <sheetName val="D.79"/>
      <sheetName val="D.80"/>
      <sheetName val="D.81"/>
      <sheetName val="D.82"/>
      <sheetName val="D.83"/>
      <sheetName val="D.84"/>
      <sheetName val="D.85"/>
      <sheetName val="D.86"/>
      <sheetName val="D.87"/>
      <sheetName val="D.88"/>
      <sheetName val="D.89"/>
      <sheetName val="D.91"/>
      <sheetName val="D.92"/>
      <sheetName val="D.93"/>
      <sheetName val="D.94"/>
      <sheetName val="D.95"/>
      <sheetName val="D.96"/>
      <sheetName val="RAB RIIL kayu"/>
      <sheetName val="RAB ADD"/>
      <sheetName val="ANALISA K.175"/>
      <sheetName val="BAHU DLL JL"/>
      <sheetName val="Bton"/>
      <sheetName val="Bton lc"/>
      <sheetName val="hrg uph+bhn"/>
      <sheetName val="Meth"/>
      <sheetName val="AN-E"/>
      <sheetName val="4-Basic Price"/>
      <sheetName val="Kuantitas &amp; Harga"/>
      <sheetName val="rekap-ans"/>
      <sheetName val="ANAL-"/>
      <sheetName val="H.Satuan"/>
      <sheetName val="MP3"/>
      <sheetName val="ANAL"/>
      <sheetName val="SAT"/>
      <sheetName val="D.1.7"/>
      <sheetName val="D.2.3"/>
      <sheetName val="DIV 5 6"/>
      <sheetName val="3"/>
      <sheetName val="Har Sat"/>
      <sheetName val="BOQ (paket)"/>
      <sheetName val="DIVI6"/>
      <sheetName val="uphbhn"/>
      <sheetName val="Lamp BAP"/>
    </sheetNames>
    <sheetDataSet>
      <sheetData sheetId="0"/>
      <sheetData sheetId="1" refreshError="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R.pkt 03 (2)"/>
      <sheetName val="CVR.pkt 03"/>
      <sheetName val="MOHON"/>
      <sheetName val="BA 1"/>
      <sheetName val="LMP. BERITA"/>
      <sheetName val="REK MC"/>
      <sheetName val="MC 02"/>
      <sheetName val="MC 01"/>
      <sheetName val="ITEM add 1 (2)"/>
      <sheetName val="ITEM add 1"/>
      <sheetName val="BULANAN"/>
      <sheetName val="MINGGUAN"/>
      <sheetName val="schedue"/>
      <sheetName val="COVER"/>
      <sheetName val="COVER (2)"/>
      <sheetName val="DAFTAR"/>
      <sheetName val="1"/>
      <sheetName val="3"/>
      <sheetName val="4"/>
      <sheetName val="5"/>
      <sheetName val="7"/>
      <sheetName val="8"/>
      <sheetName val="10 rev"/>
      <sheetName val="REKAP ANALISA"/>
      <sheetName val="mobilisasi Gr"/>
      <sheetName val="mobilisasi onderlagh"/>
      <sheetName val="ANALISA"/>
      <sheetName val="BAH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awaran"/>
      <sheetName val="REKAP"/>
      <sheetName val="rab"/>
      <sheetName val="satuanjadi"/>
      <sheetName val="satuanjadiSNI2007"/>
      <sheetName val="analSNI2007"/>
      <sheetName val="upah"/>
      <sheetName val="metode"/>
      <sheetName val="skedul"/>
      <sheetName val="skema"/>
      <sheetName val="DAFT-SONIL"/>
      <sheetName val="DAFT-ALAT"/>
      <sheetName val="analisa"/>
      <sheetName val="Sheet1"/>
      <sheetName val="Sheet3"/>
    </sheetNames>
    <sheetDataSet>
      <sheetData sheetId="0" refreshError="1"/>
      <sheetData sheetId="1"/>
      <sheetData sheetId="2">
        <row r="166">
          <cell r="B166" t="str">
            <v>MENGETAHUI/MENYETUJUI</v>
          </cell>
        </row>
        <row r="170">
          <cell r="B170" t="str">
            <v>DIBUAT OLEH</v>
          </cell>
        </row>
      </sheetData>
      <sheetData sheetId="3" refreshError="1"/>
      <sheetData sheetId="4" refreshError="1"/>
      <sheetData sheetId="5" refreshError="1"/>
      <sheetData sheetId="6">
        <row r="21">
          <cell r="H21">
            <v>40000</v>
          </cell>
        </row>
        <row r="23">
          <cell r="H23">
            <v>60000</v>
          </cell>
        </row>
        <row r="24">
          <cell r="H24">
            <v>65000</v>
          </cell>
        </row>
        <row r="25">
          <cell r="H25">
            <v>75000</v>
          </cell>
        </row>
        <row r="50">
          <cell r="H50">
            <v>65000</v>
          </cell>
        </row>
        <row r="53">
          <cell r="H53">
            <v>115000</v>
          </cell>
        </row>
        <row r="54">
          <cell r="H54">
            <v>65000</v>
          </cell>
        </row>
        <row r="55">
          <cell r="H55">
            <v>1300</v>
          </cell>
        </row>
        <row r="56">
          <cell r="H56">
            <v>600</v>
          </cell>
        </row>
        <row r="57">
          <cell r="H57">
            <v>115000</v>
          </cell>
        </row>
        <row r="58">
          <cell r="H58">
            <v>250000</v>
          </cell>
        </row>
        <row r="59">
          <cell r="H59">
            <v>12500</v>
          </cell>
        </row>
        <row r="60">
          <cell r="H60">
            <v>20000</v>
          </cell>
        </row>
        <row r="61">
          <cell r="H61">
            <v>15000</v>
          </cell>
        </row>
        <row r="62">
          <cell r="H62">
            <v>1550000</v>
          </cell>
        </row>
        <row r="63">
          <cell r="H63">
            <v>17000</v>
          </cell>
        </row>
        <row r="64">
          <cell r="H64">
            <v>20000</v>
          </cell>
        </row>
        <row r="65">
          <cell r="H65">
            <v>26000</v>
          </cell>
        </row>
        <row r="66">
          <cell r="H66">
            <v>2600000</v>
          </cell>
        </row>
        <row r="70">
          <cell r="H70">
            <v>2600000</v>
          </cell>
        </row>
        <row r="74">
          <cell r="H74">
            <v>47500</v>
          </cell>
        </row>
        <row r="75">
          <cell r="H75">
            <v>35000</v>
          </cell>
        </row>
        <row r="76">
          <cell r="H76">
            <v>38000</v>
          </cell>
        </row>
        <row r="77">
          <cell r="H77">
            <v>7500</v>
          </cell>
        </row>
        <row r="78">
          <cell r="H78">
            <v>185000</v>
          </cell>
        </row>
        <row r="79">
          <cell r="H79">
            <v>12000</v>
          </cell>
        </row>
        <row r="80">
          <cell r="H80">
            <v>20000</v>
          </cell>
        </row>
        <row r="82">
          <cell r="H82">
            <v>5000</v>
          </cell>
        </row>
        <row r="91">
          <cell r="H91">
            <v>9000</v>
          </cell>
        </row>
        <row r="93">
          <cell r="H93">
            <v>5000</v>
          </cell>
        </row>
        <row r="94">
          <cell r="H94">
            <v>125000</v>
          </cell>
        </row>
        <row r="95">
          <cell r="H95">
            <v>7500</v>
          </cell>
        </row>
        <row r="96">
          <cell r="H96">
            <v>4500</v>
          </cell>
        </row>
        <row r="97">
          <cell r="H97">
            <v>95000</v>
          </cell>
        </row>
        <row r="98">
          <cell r="H98">
            <v>5000</v>
          </cell>
        </row>
        <row r="99">
          <cell r="H99">
            <v>25000</v>
          </cell>
        </row>
        <row r="100">
          <cell r="H100">
            <v>17500</v>
          </cell>
        </row>
        <row r="101">
          <cell r="H101">
            <v>15000</v>
          </cell>
        </row>
        <row r="102">
          <cell r="H102">
            <v>3000</v>
          </cell>
        </row>
        <row r="103">
          <cell r="H103">
            <v>3000</v>
          </cell>
        </row>
        <row r="104">
          <cell r="H104">
            <v>25000</v>
          </cell>
        </row>
        <row r="105">
          <cell r="H105">
            <v>20000</v>
          </cell>
        </row>
        <row r="106">
          <cell r="H106">
            <v>40000</v>
          </cell>
        </row>
        <row r="108">
          <cell r="H108">
            <v>10000</v>
          </cell>
        </row>
        <row r="109">
          <cell r="H109">
            <v>4500</v>
          </cell>
        </row>
        <row r="110">
          <cell r="H110">
            <v>40000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HAN"/>
      <sheetName val="ANALISA"/>
      <sheetName val="RAB."/>
      <sheetName val="S.Pelak."/>
      <sheetName val="rumus"/>
      <sheetName val="S.Bahan"/>
      <sheetName val="Metode"/>
      <sheetName val="Oferte"/>
      <sheetName val="Peryataan"/>
      <sheetName val="Sheet1"/>
    </sheetNames>
    <sheetDataSet>
      <sheetData sheetId="0" refreshError="1"/>
      <sheetData sheetId="1" refreshError="1">
        <row r="2215">
          <cell r="K2215">
            <v>29514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ume"/>
      <sheetName val="Sheet1"/>
      <sheetName val="Rab"/>
      <sheetName val="Quary"/>
      <sheetName val="Basic"/>
      <sheetName val="Alat"/>
      <sheetName val="Div.2"/>
      <sheetName val="Div.3"/>
      <sheetName val="Div.4"/>
      <sheetName val="Div.5"/>
      <sheetName val="Telford"/>
      <sheetName val="Div.6"/>
      <sheetName val="Div6b"/>
      <sheetName val="Send."/>
      <sheetName val="D7"/>
      <sheetName val="D7b"/>
      <sheetName val="Div.8"/>
      <sheetName val="Div 8 &amp; 10"/>
      <sheetName val="Sumuran"/>
      <sheetName val="Pancang"/>
      <sheetName val="Div.10"/>
      <sheetName val="Div 10 b"/>
      <sheetName val="Harga bahan &amp; upa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 (2)"/>
      <sheetName val="BISNIS (2)"/>
      <sheetName val="COVER BLN"/>
      <sheetName val="COVER"/>
      <sheetName val="COVER MINGGU"/>
      <sheetName val="TERMIN I 40 %"/>
      <sheetName val="SC BLN 4"/>
      <sheetName val="RKP BLN (4)"/>
      <sheetName val="R MG (18)"/>
      <sheetName val="MG (18)"/>
      <sheetName val="SC BLN (MG 17) ()"/>
      <sheetName val="R MG (17)"/>
      <sheetName val="MG (17)"/>
      <sheetName val="SC BLN (MG 16)"/>
      <sheetName val="R MG (16)"/>
      <sheetName val="MG (16)"/>
      <sheetName val="SC BLN (MG)"/>
      <sheetName val="R MG (15)"/>
      <sheetName val="MG (15)"/>
      <sheetName val="SC BLN (3)"/>
      <sheetName val="RKP BLN (3)"/>
      <sheetName val="R MG (14)"/>
      <sheetName val="MG (14)"/>
      <sheetName val="R MG (13)"/>
      <sheetName val="MG (13)"/>
      <sheetName val="R MG (12)"/>
      <sheetName val="MG (12)"/>
      <sheetName val="R MG (11)"/>
      <sheetName val="MG (11)"/>
      <sheetName val="R MG (10)"/>
      <sheetName val="MG (10)"/>
      <sheetName val="RKP BLN (2)"/>
      <sheetName val="SC BLN (2)"/>
      <sheetName val="R MG (9)"/>
      <sheetName val="MG (9)"/>
      <sheetName val="R MG (8)"/>
      <sheetName val="MG (8)"/>
      <sheetName val="R MG (7)"/>
      <sheetName val="MG (7)"/>
      <sheetName val="R MG (6)"/>
      <sheetName val="MG (6)"/>
      <sheetName val="SC BLN 1"/>
      <sheetName val="RKP BLN 1"/>
      <sheetName val="R MG (5)"/>
      <sheetName val="MG (5)"/>
      <sheetName val="R MG (4)"/>
      <sheetName val="MG (4)"/>
      <sheetName val="R MG (3)"/>
      <sheetName val="MG (3)"/>
      <sheetName val="R MG (2)"/>
      <sheetName val="MG (2)"/>
      <sheetName val="R MG 1"/>
      <sheetName val="MG 1"/>
      <sheetName val="REKAP CCO"/>
      <sheetName val="CCO"/>
      <sheetName val="ANALISA"/>
      <sheetName val="HARGA MATERIAL"/>
      <sheetName val="UPAH PEKERJA"/>
      <sheetName val="rek ana"/>
      <sheetName val="kusen kantor"/>
      <sheetName val="REKAP MATRIAL"/>
      <sheetName val="hit beton (2)"/>
      <sheetName val="hit beton"/>
      <sheetName val="BAH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ow r="8">
          <cell r="C8">
            <v>40000</v>
          </cell>
        </row>
        <row r="9">
          <cell r="C9">
            <v>26000</v>
          </cell>
        </row>
        <row r="10">
          <cell r="C10">
            <v>30000</v>
          </cell>
        </row>
        <row r="11">
          <cell r="C11">
            <v>27500</v>
          </cell>
        </row>
        <row r="13">
          <cell r="C13">
            <v>40000</v>
          </cell>
        </row>
        <row r="14">
          <cell r="C14">
            <v>37500</v>
          </cell>
        </row>
        <row r="15">
          <cell r="C15">
            <v>32500</v>
          </cell>
        </row>
        <row r="16">
          <cell r="C16">
            <v>37500</v>
          </cell>
        </row>
        <row r="17">
          <cell r="C17">
            <v>37500</v>
          </cell>
        </row>
        <row r="18">
          <cell r="C18">
            <v>32500</v>
          </cell>
        </row>
        <row r="19">
          <cell r="C19">
            <v>32500</v>
          </cell>
        </row>
        <row r="20">
          <cell r="C20">
            <v>37500</v>
          </cell>
        </row>
        <row r="21">
          <cell r="C21">
            <v>40000</v>
          </cell>
        </row>
        <row r="22">
          <cell r="C22">
            <v>32500</v>
          </cell>
        </row>
        <row r="23">
          <cell r="C23">
            <v>37500</v>
          </cell>
        </row>
        <row r="24">
          <cell r="C24">
            <v>40000</v>
          </cell>
        </row>
        <row r="25">
          <cell r="C25">
            <v>32500</v>
          </cell>
        </row>
        <row r="26">
          <cell r="C26">
            <v>37500</v>
          </cell>
        </row>
        <row r="27">
          <cell r="C27">
            <v>40000</v>
          </cell>
        </row>
        <row r="28">
          <cell r="C28">
            <v>50000</v>
          </cell>
        </row>
        <row r="29">
          <cell r="C29">
            <v>30000</v>
          </cell>
        </row>
        <row r="30">
          <cell r="C30">
            <v>50000</v>
          </cell>
        </row>
      </sheetData>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bilang"/>
      <sheetName val="A"/>
      <sheetName val="Div"/>
      <sheetName val="Div (2)"/>
      <sheetName val="Kontrol"/>
      <sheetName val="rekap-qty"/>
      <sheetName val="3"/>
      <sheetName val="4"/>
      <sheetName val="satuan"/>
      <sheetName val="uphbhn"/>
      <sheetName val="Uraian Pekerjaan"/>
      <sheetName val="KH"/>
      <sheetName val="rekap-ans"/>
      <sheetName val="UPAH PEKERJA"/>
      <sheetName val="PEK.TANAH"/>
      <sheetName val="ANALIS"/>
      <sheetName val="DIVI6"/>
      <sheetName val="Harga bahan &amp; upah"/>
      <sheetName val="K"/>
      <sheetName val="SUM"/>
      <sheetName val="Daf.Biaya sewa alat"/>
      <sheetName val="Basic Price"/>
      <sheetName val="MASTER BAHAN ME"/>
      <sheetName val="Kali"/>
      <sheetName val=" RAB Lt2"/>
      <sheetName val="RAB Lt3"/>
      <sheetName val="RAB"/>
      <sheetName val="Informasi"/>
      <sheetName val="3-DIV3"/>
      <sheetName val="TS"/>
      <sheetName val="TS (1,"/>
      <sheetName val=" R A B"/>
      <sheetName val="Harga Satuan"/>
      <sheetName val="Daftar Harga Satuan"/>
      <sheetName val="Kuantitas"/>
      <sheetName val="Exsesais"/>
      <sheetName val="Analisa SNI"/>
      <sheetName val="UpBah"/>
      <sheetName val="SNI"/>
      <sheetName val="HRGA SATUAN UPAH-BAHAN"/>
      <sheetName val="ANALISA"/>
      <sheetName val="Kuantitas &amp; Harga"/>
      <sheetName val="Ana-ALAT"/>
      <sheetName val="analisa RCL"/>
      <sheetName val="Bill of Qty"/>
      <sheetName val="hargaSatuan"/>
      <sheetName val="D.1.2"/>
      <sheetName val="D.1.3"/>
      <sheetName val="D.1.4"/>
      <sheetName val="D.1.5"/>
      <sheetName val="D.1.6"/>
      <sheetName val="D.1.7"/>
      <sheetName val="D.2.1"/>
      <sheetName val="D.2.2"/>
      <sheetName val="D.2.3"/>
      <sheetName val="D.78"/>
      <sheetName val="D.79"/>
      <sheetName val="D.80"/>
      <sheetName val="D.81"/>
      <sheetName val="D.82"/>
      <sheetName val="D.83"/>
      <sheetName val="D.84"/>
      <sheetName val="D.85"/>
      <sheetName val="D.86"/>
      <sheetName val="D.87"/>
      <sheetName val="D.88"/>
      <sheetName val="D.89"/>
      <sheetName val="D.91"/>
      <sheetName val="D.92"/>
      <sheetName val="D.93"/>
      <sheetName val="D.94"/>
      <sheetName val="D.95"/>
      <sheetName val="D.96"/>
      <sheetName val="U&amp;B"/>
      <sheetName val="H. satuan"/>
      <sheetName val="UPAH BAHAN"/>
      <sheetName val="ANL- K "/>
      <sheetName val="Rekap Anl.K"/>
      <sheetName val="Buis beton"/>
      <sheetName val="Bronjong"/>
      <sheetName val="HSUB"/>
      <sheetName val="Anls"/>
      <sheetName val="Cost-Centre"/>
      <sheetName val="C.10"/>
      <sheetName val="C.12"/>
      <sheetName val="C.14"/>
      <sheetName val="C.16"/>
      <sheetName val="C.19"/>
      <sheetName val="C.21"/>
      <sheetName val="C.23"/>
      <sheetName val="C.25"/>
      <sheetName val="C.7"/>
      <sheetName val="C.9"/>
      <sheetName val="112-885"/>
      <sheetName val="3-DIV5"/>
      <sheetName val="7"/>
      <sheetName val="A+Supl."/>
      <sheetName val="DATA"/>
      <sheetName val="DHS UPAH"/>
      <sheetName val="NP"/>
      <sheetName val="5 Satuan U &amp; B"/>
      <sheetName val="B&amp;U"/>
      <sheetName val="ANALISA BM"/>
      <sheetName val="Supl"/>
      <sheetName val="1"/>
      <sheetName val="2"/>
      <sheetName val="5"/>
      <sheetName val="8"/>
      <sheetName val="Sheet4"/>
      <sheetName val="Honor-Panitia"/>
      <sheetName val="RAB ME"/>
      <sheetName val="F1.4"/>
      <sheetName val="Ans Harga AB"/>
      <sheetName val="Alat"/>
      <sheetName val="hrg uph+bhn"/>
      <sheetName val="Rekapitulasi"/>
      <sheetName val="RAB SMP 35 BALAM"/>
      <sheetName val="BOX PANEL"/>
      <sheetName val="SATUAN HARGA"/>
      <sheetName val="Rekap 49"/>
      <sheetName val="Data Masukan"/>
      <sheetName val="Fisik 2012"/>
      <sheetName val="Pek. Persiapan"/>
      <sheetName val="Rekap Anl.SNI"/>
      <sheetName val="RAB GD. B"/>
      <sheetName val="KOEV. BESI"/>
      <sheetName val="BACK UP GD.B"/>
      <sheetName val="BACK UP GD.C"/>
      <sheetName val="BACK UP GD.D"/>
      <sheetName val="BACK UP GD.E"/>
      <sheetName val="BETON"/>
      <sheetName val="RAB GD. C"/>
      <sheetName val="RAB ADD"/>
      <sheetName val="ANALISA K.175"/>
      <sheetName val="BAHU DLL JL"/>
      <sheetName val="Bton"/>
      <sheetName val="Bton lc"/>
      <sheetName val="Lamp BAP"/>
      <sheetName val="BACK UP"/>
      <sheetName val="MT_an"/>
      <sheetName val="B_6"/>
      <sheetName val="Master Edit"/>
      <sheetName val="ANAL"/>
      <sheetName val="Har Sat"/>
      <sheetName val="4-Basic Price"/>
      <sheetName val="5-ALAT(1)"/>
      <sheetName val="upahbahan"/>
      <sheetName val="rab1"/>
      <sheetName val="rekap"/>
      <sheetName val="OUTPUT"/>
      <sheetName val="H.SAT"/>
      <sheetName val="Analisis"/>
      <sheetName val="Valid"/>
      <sheetName val="DB"/>
      <sheetName val="Agregat Halus &amp; Kasar"/>
      <sheetName val="RENCANA PENAGIHAN"/>
      <sheetName val="Div.6"/>
      <sheetName val="AH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bilang (3)"/>
      <sheetName val="Pengalaman"/>
      <sheetName val="Neraca"/>
      <sheetName val="Isian Kualif"/>
      <sheetName val="Pakta Int2"/>
      <sheetName val="S Penw"/>
      <sheetName val="RAB"/>
      <sheetName val="DATA PERUSAHAAN"/>
      <sheetName val="Terbilang (2)"/>
      <sheetName val="Terbilang"/>
      <sheetName val="JDW UMUM KTR REV"/>
      <sheetName val="HPS"/>
      <sheetName val="UNDANGAN"/>
      <sheetName val="PAKTA INT"/>
      <sheetName val="ABSEN PAKTA"/>
      <sheetName val="BA Masuk Kua"/>
      <sheetName val="Adm"/>
      <sheetName val="BA EvaKUALI"/>
      <sheetName val="Hasil pbkn"/>
      <sheetName val="BA Pemb Pen"/>
      <sheetName val="Eva Penawaran"/>
      <sheetName val="Arimatik"/>
      <sheetName val="DATA PAKET"/>
      <sheetName val="BA Eva Penw"/>
      <sheetName val="Und Klarifikasi Nego"/>
      <sheetName val="LAM NEGO1"/>
      <sheetName val="BA Klarifikasi&amp;Nego"/>
      <sheetName val="Penetapan Pemenang"/>
      <sheetName val="BAHPL"/>
      <sheetName val="COVER BAHPL"/>
      <sheetName val="Peng Pemnang"/>
      <sheetName val="SPPBJ"/>
      <sheetName val="SSUK"/>
      <sheetName val="SSKK"/>
      <sheetName val="SPK"/>
      <sheetName val="SP"/>
      <sheetName val="KTR"/>
      <sheetName val="COVER SPK"/>
      <sheetName val="HAL ANTARA"/>
    </sheetNames>
    <sheetDataSet>
      <sheetData sheetId="0"/>
      <sheetData sheetId="1"/>
      <sheetData sheetId="2"/>
      <sheetData sheetId="3"/>
      <sheetData sheetId="4"/>
      <sheetData sheetId="5"/>
      <sheetData sheetId="6"/>
      <sheetData sheetId="7"/>
      <sheetData sheetId="8"/>
      <sheetData sheetId="9">
        <row r="6">
          <cell r="B6">
            <v>1</v>
          </cell>
          <cell r="C6" t="str">
            <v xml:space="preserve"> Satu</v>
          </cell>
        </row>
        <row r="7">
          <cell r="B7">
            <v>2</v>
          </cell>
          <cell r="C7" t="str">
            <v xml:space="preserve"> Dua</v>
          </cell>
        </row>
        <row r="8">
          <cell r="B8">
            <v>3</v>
          </cell>
          <cell r="C8" t="str">
            <v xml:space="preserve"> Tiga</v>
          </cell>
        </row>
        <row r="9">
          <cell r="B9">
            <v>4</v>
          </cell>
          <cell r="C9" t="str">
            <v xml:space="preserve"> Empat</v>
          </cell>
        </row>
        <row r="10">
          <cell r="B10">
            <v>5</v>
          </cell>
          <cell r="C10" t="str">
            <v xml:space="preserve"> Lima</v>
          </cell>
        </row>
        <row r="11">
          <cell r="B11">
            <v>6</v>
          </cell>
          <cell r="C11" t="str">
            <v xml:space="preserve"> Enam</v>
          </cell>
        </row>
        <row r="12">
          <cell r="B12">
            <v>7</v>
          </cell>
          <cell r="C12" t="str">
            <v xml:space="preserve"> Tujuh</v>
          </cell>
        </row>
        <row r="13">
          <cell r="B13">
            <v>8</v>
          </cell>
          <cell r="C13" t="str">
            <v xml:space="preserve"> Delapan</v>
          </cell>
        </row>
        <row r="14">
          <cell r="B14">
            <v>9</v>
          </cell>
          <cell r="C14" t="str">
            <v xml:space="preserve"> Sembilan</v>
          </cell>
        </row>
        <row r="15">
          <cell r="B15">
            <v>10</v>
          </cell>
          <cell r="C15" t="str">
            <v xml:space="preserve"> Sepuluh</v>
          </cell>
        </row>
        <row r="16">
          <cell r="B16">
            <v>11</v>
          </cell>
          <cell r="C16" t="str">
            <v xml:space="preserve"> Sebelas</v>
          </cell>
        </row>
        <row r="17">
          <cell r="B17">
            <v>12</v>
          </cell>
          <cell r="C17" t="str">
            <v xml:space="preserve"> Dua belas</v>
          </cell>
        </row>
        <row r="18">
          <cell r="B18">
            <v>13</v>
          </cell>
          <cell r="C18" t="str">
            <v xml:space="preserve"> Tiga Belas</v>
          </cell>
        </row>
        <row r="19">
          <cell r="B19">
            <v>14</v>
          </cell>
          <cell r="C19" t="str">
            <v xml:space="preserve"> Empat Belas</v>
          </cell>
        </row>
        <row r="20">
          <cell r="B20">
            <v>15</v>
          </cell>
          <cell r="C20" t="str">
            <v xml:space="preserve"> Lima Belas</v>
          </cell>
        </row>
        <row r="21">
          <cell r="B21">
            <v>16</v>
          </cell>
          <cell r="C21" t="str">
            <v xml:space="preserve"> Enam Belas</v>
          </cell>
        </row>
        <row r="22">
          <cell r="B22">
            <v>17</v>
          </cell>
          <cell r="C22" t="str">
            <v xml:space="preserve"> Tujuh Belas</v>
          </cell>
        </row>
        <row r="23">
          <cell r="B23">
            <v>18</v>
          </cell>
          <cell r="C23" t="str">
            <v xml:space="preserve"> Delapan belas</v>
          </cell>
        </row>
        <row r="24">
          <cell r="B24">
            <v>19</v>
          </cell>
          <cell r="C24" t="str">
            <v xml:space="preserve"> Sembilan Belas</v>
          </cell>
        </row>
        <row r="43">
          <cell r="B43">
            <v>1</v>
          </cell>
          <cell r="C43" t="str">
            <v xml:space="preserve"> One</v>
          </cell>
        </row>
        <row r="44">
          <cell r="B44">
            <v>2</v>
          </cell>
          <cell r="C44" t="str">
            <v xml:space="preserve"> Two</v>
          </cell>
        </row>
        <row r="45">
          <cell r="B45">
            <v>3</v>
          </cell>
          <cell r="C45" t="str">
            <v xml:space="preserve"> Three</v>
          </cell>
        </row>
        <row r="46">
          <cell r="B46">
            <v>4</v>
          </cell>
          <cell r="C46" t="str">
            <v xml:space="preserve"> Four</v>
          </cell>
        </row>
        <row r="47">
          <cell r="B47">
            <v>5</v>
          </cell>
          <cell r="C47" t="str">
            <v xml:space="preserve"> Five</v>
          </cell>
        </row>
        <row r="48">
          <cell r="B48">
            <v>6</v>
          </cell>
          <cell r="C48" t="str">
            <v xml:space="preserve"> Six</v>
          </cell>
        </row>
        <row r="49">
          <cell r="B49">
            <v>7</v>
          </cell>
          <cell r="C49" t="str">
            <v xml:space="preserve"> Seven</v>
          </cell>
        </row>
        <row r="50">
          <cell r="B50">
            <v>8</v>
          </cell>
          <cell r="C50" t="str">
            <v xml:space="preserve"> Eight</v>
          </cell>
        </row>
        <row r="51">
          <cell r="B51">
            <v>9</v>
          </cell>
          <cell r="C51" t="str">
            <v xml:space="preserve"> Nine</v>
          </cell>
        </row>
        <row r="52">
          <cell r="B52">
            <v>10</v>
          </cell>
          <cell r="C52" t="str">
            <v xml:space="preserve"> Ten</v>
          </cell>
        </row>
        <row r="53">
          <cell r="B53">
            <v>11</v>
          </cell>
          <cell r="C53" t="str">
            <v xml:space="preserve"> Eleven</v>
          </cell>
        </row>
        <row r="54">
          <cell r="B54">
            <v>12</v>
          </cell>
          <cell r="C54" t="str">
            <v xml:space="preserve"> Twelve</v>
          </cell>
        </row>
        <row r="55">
          <cell r="B55">
            <v>13</v>
          </cell>
          <cell r="C55" t="str">
            <v xml:space="preserve"> Thirteen</v>
          </cell>
        </row>
        <row r="56">
          <cell r="B56">
            <v>14</v>
          </cell>
          <cell r="C56" t="str">
            <v xml:space="preserve"> Forteen</v>
          </cell>
        </row>
        <row r="57">
          <cell r="B57">
            <v>15</v>
          </cell>
          <cell r="C57" t="str">
            <v xml:space="preserve"> Fifteen</v>
          </cell>
        </row>
        <row r="58">
          <cell r="B58">
            <v>16</v>
          </cell>
          <cell r="C58" t="str">
            <v xml:space="preserve"> Sixteen</v>
          </cell>
        </row>
        <row r="59">
          <cell r="B59">
            <v>17</v>
          </cell>
          <cell r="C59" t="str">
            <v xml:space="preserve"> Seventeen</v>
          </cell>
        </row>
        <row r="60">
          <cell r="B60">
            <v>18</v>
          </cell>
          <cell r="C60" t="str">
            <v xml:space="preserve"> Eighteen</v>
          </cell>
        </row>
        <row r="61">
          <cell r="B61">
            <v>19</v>
          </cell>
          <cell r="C61" t="str">
            <v xml:space="preserve"> Nineteen</v>
          </cell>
        </row>
        <row r="62">
          <cell r="B62">
            <v>20</v>
          </cell>
          <cell r="C62" t="str">
            <v xml:space="preserve"> Twenty</v>
          </cell>
        </row>
        <row r="63">
          <cell r="B63">
            <v>21</v>
          </cell>
          <cell r="C63" t="str">
            <v xml:space="preserve"> Twenty One</v>
          </cell>
        </row>
        <row r="64">
          <cell r="B64">
            <v>22</v>
          </cell>
          <cell r="C64" t="str">
            <v xml:space="preserve"> Twenty Two</v>
          </cell>
        </row>
        <row r="65">
          <cell r="B65">
            <v>23</v>
          </cell>
          <cell r="C65" t="str">
            <v xml:space="preserve"> Twenty Three</v>
          </cell>
        </row>
        <row r="66">
          <cell r="B66">
            <v>24</v>
          </cell>
          <cell r="C66" t="str">
            <v xml:space="preserve"> Twenty Four</v>
          </cell>
        </row>
        <row r="67">
          <cell r="B67">
            <v>25</v>
          </cell>
          <cell r="C67" t="str">
            <v xml:space="preserve"> Twenty Five</v>
          </cell>
        </row>
        <row r="68">
          <cell r="B68">
            <v>26</v>
          </cell>
          <cell r="C68" t="str">
            <v xml:space="preserve"> Twenty Six</v>
          </cell>
        </row>
        <row r="69">
          <cell r="B69">
            <v>27</v>
          </cell>
          <cell r="C69" t="str">
            <v xml:space="preserve"> Twenty Seven</v>
          </cell>
        </row>
        <row r="70">
          <cell r="B70">
            <v>28</v>
          </cell>
          <cell r="C70" t="str">
            <v xml:space="preserve"> Twenty Eight</v>
          </cell>
        </row>
        <row r="71">
          <cell r="B71">
            <v>29</v>
          </cell>
          <cell r="C71" t="str">
            <v xml:space="preserve"> Twenty Nine</v>
          </cell>
        </row>
        <row r="72">
          <cell r="B72">
            <v>30</v>
          </cell>
          <cell r="C72" t="str">
            <v xml:space="preserve"> Thirty</v>
          </cell>
        </row>
        <row r="73">
          <cell r="B73">
            <v>31</v>
          </cell>
          <cell r="C73" t="str">
            <v xml:space="preserve"> Thirty One</v>
          </cell>
        </row>
        <row r="74">
          <cell r="B74">
            <v>32</v>
          </cell>
          <cell r="C74" t="str">
            <v xml:space="preserve"> Thirty Two</v>
          </cell>
        </row>
        <row r="75">
          <cell r="B75">
            <v>33</v>
          </cell>
          <cell r="C75" t="str">
            <v xml:space="preserve"> Thirty Three</v>
          </cell>
        </row>
        <row r="76">
          <cell r="B76">
            <v>34</v>
          </cell>
          <cell r="C76" t="str">
            <v xml:space="preserve"> Thirty Four</v>
          </cell>
        </row>
        <row r="77">
          <cell r="B77">
            <v>35</v>
          </cell>
          <cell r="C77" t="str">
            <v xml:space="preserve"> Thirty Five</v>
          </cell>
        </row>
        <row r="78">
          <cell r="B78">
            <v>36</v>
          </cell>
          <cell r="C78" t="str">
            <v xml:space="preserve"> Thirty Six</v>
          </cell>
        </row>
        <row r="79">
          <cell r="B79">
            <v>37</v>
          </cell>
          <cell r="C79" t="str">
            <v xml:space="preserve"> Thirty Seven</v>
          </cell>
        </row>
        <row r="80">
          <cell r="B80">
            <v>38</v>
          </cell>
          <cell r="C80" t="str">
            <v xml:space="preserve"> Thirty Eight</v>
          </cell>
        </row>
        <row r="81">
          <cell r="B81">
            <v>39</v>
          </cell>
          <cell r="C81" t="str">
            <v xml:space="preserve"> Thirty Nine</v>
          </cell>
        </row>
        <row r="82">
          <cell r="B82">
            <v>40</v>
          </cell>
          <cell r="C82" t="str">
            <v xml:space="preserve"> Forty</v>
          </cell>
        </row>
        <row r="83">
          <cell r="B83">
            <v>41</v>
          </cell>
          <cell r="C83" t="str">
            <v xml:space="preserve"> Forty One</v>
          </cell>
        </row>
        <row r="84">
          <cell r="B84">
            <v>42</v>
          </cell>
          <cell r="C84" t="str">
            <v xml:space="preserve"> Forty Two</v>
          </cell>
        </row>
        <row r="85">
          <cell r="B85">
            <v>43</v>
          </cell>
          <cell r="C85" t="str">
            <v xml:space="preserve"> Forty Three</v>
          </cell>
        </row>
        <row r="86">
          <cell r="B86">
            <v>44</v>
          </cell>
          <cell r="C86" t="str">
            <v xml:space="preserve"> Forty Four</v>
          </cell>
        </row>
        <row r="87">
          <cell r="B87">
            <v>45</v>
          </cell>
          <cell r="C87" t="str">
            <v xml:space="preserve"> Forty Five</v>
          </cell>
        </row>
        <row r="88">
          <cell r="B88">
            <v>46</v>
          </cell>
          <cell r="C88" t="str">
            <v xml:space="preserve"> Forty Six</v>
          </cell>
        </row>
        <row r="89">
          <cell r="B89">
            <v>47</v>
          </cell>
          <cell r="C89" t="str">
            <v xml:space="preserve"> Forty Seven</v>
          </cell>
        </row>
        <row r="90">
          <cell r="B90">
            <v>48</v>
          </cell>
          <cell r="C90" t="str">
            <v xml:space="preserve"> Forty Eight</v>
          </cell>
        </row>
        <row r="91">
          <cell r="B91">
            <v>49</v>
          </cell>
          <cell r="C91" t="str">
            <v xml:space="preserve"> Forty Nine</v>
          </cell>
        </row>
        <row r="92">
          <cell r="B92">
            <v>50</v>
          </cell>
          <cell r="C92" t="str">
            <v xml:space="preserve"> Fifty</v>
          </cell>
        </row>
        <row r="93">
          <cell r="B93">
            <v>51</v>
          </cell>
          <cell r="C93" t="str">
            <v xml:space="preserve"> Fifty One</v>
          </cell>
        </row>
        <row r="94">
          <cell r="B94">
            <v>52</v>
          </cell>
          <cell r="C94" t="str">
            <v xml:space="preserve"> Fifty Two</v>
          </cell>
        </row>
        <row r="95">
          <cell r="B95">
            <v>53</v>
          </cell>
          <cell r="C95" t="str">
            <v xml:space="preserve"> Fifty Three</v>
          </cell>
        </row>
        <row r="96">
          <cell r="B96">
            <v>54</v>
          </cell>
          <cell r="C96" t="str">
            <v xml:space="preserve"> Fifty Four</v>
          </cell>
        </row>
        <row r="97">
          <cell r="B97">
            <v>55</v>
          </cell>
          <cell r="C97" t="str">
            <v xml:space="preserve"> Fifty Five</v>
          </cell>
        </row>
        <row r="98">
          <cell r="B98">
            <v>56</v>
          </cell>
          <cell r="C98" t="str">
            <v xml:space="preserve"> Fifty Six</v>
          </cell>
        </row>
        <row r="99">
          <cell r="B99">
            <v>57</v>
          </cell>
          <cell r="C99" t="str">
            <v xml:space="preserve"> Fifty Seven</v>
          </cell>
        </row>
        <row r="100">
          <cell r="B100">
            <v>58</v>
          </cell>
          <cell r="C100" t="str">
            <v xml:space="preserve"> Fifty Eight</v>
          </cell>
        </row>
        <row r="101">
          <cell r="B101">
            <v>59</v>
          </cell>
          <cell r="C101" t="str">
            <v xml:space="preserve"> Fifty Nine</v>
          </cell>
        </row>
        <row r="102">
          <cell r="B102">
            <v>60</v>
          </cell>
          <cell r="C102" t="str">
            <v xml:space="preserve"> Sixty</v>
          </cell>
        </row>
        <row r="103">
          <cell r="B103">
            <v>61</v>
          </cell>
          <cell r="C103" t="str">
            <v xml:space="preserve"> Sixty One</v>
          </cell>
        </row>
        <row r="104">
          <cell r="B104">
            <v>62</v>
          </cell>
          <cell r="C104" t="str">
            <v xml:space="preserve"> Sixty Two</v>
          </cell>
        </row>
        <row r="105">
          <cell r="B105">
            <v>63</v>
          </cell>
          <cell r="C105" t="str">
            <v xml:space="preserve"> Sixty Three</v>
          </cell>
        </row>
        <row r="106">
          <cell r="B106">
            <v>64</v>
          </cell>
          <cell r="C106" t="str">
            <v xml:space="preserve"> Sixty Four</v>
          </cell>
        </row>
        <row r="107">
          <cell r="B107">
            <v>65</v>
          </cell>
          <cell r="C107" t="str">
            <v xml:space="preserve"> Sixty Five</v>
          </cell>
        </row>
        <row r="108">
          <cell r="B108">
            <v>66</v>
          </cell>
          <cell r="C108" t="str">
            <v xml:space="preserve"> Sixty Six</v>
          </cell>
        </row>
        <row r="109">
          <cell r="B109">
            <v>67</v>
          </cell>
          <cell r="C109" t="str">
            <v xml:space="preserve"> Sixty Seven</v>
          </cell>
        </row>
        <row r="110">
          <cell r="B110">
            <v>68</v>
          </cell>
          <cell r="C110" t="str">
            <v xml:space="preserve"> Sixty Eight</v>
          </cell>
        </row>
        <row r="111">
          <cell r="B111">
            <v>69</v>
          </cell>
          <cell r="C111" t="str">
            <v xml:space="preserve"> Sixty Nine</v>
          </cell>
        </row>
        <row r="112">
          <cell r="B112">
            <v>70</v>
          </cell>
          <cell r="C112" t="str">
            <v xml:space="preserve"> Seventy</v>
          </cell>
        </row>
        <row r="113">
          <cell r="B113">
            <v>71</v>
          </cell>
          <cell r="C113" t="str">
            <v xml:space="preserve"> Seventy One</v>
          </cell>
        </row>
        <row r="114">
          <cell r="B114">
            <v>72</v>
          </cell>
          <cell r="C114" t="str">
            <v xml:space="preserve"> Seventy Two</v>
          </cell>
        </row>
        <row r="115">
          <cell r="B115">
            <v>73</v>
          </cell>
          <cell r="C115" t="str">
            <v xml:space="preserve"> Seventy Three</v>
          </cell>
        </row>
        <row r="116">
          <cell r="B116">
            <v>74</v>
          </cell>
          <cell r="C116" t="str">
            <v xml:space="preserve"> Seventy Four</v>
          </cell>
        </row>
        <row r="117">
          <cell r="B117">
            <v>75</v>
          </cell>
          <cell r="C117" t="str">
            <v xml:space="preserve"> Seventy Five</v>
          </cell>
        </row>
        <row r="118">
          <cell r="B118">
            <v>76</v>
          </cell>
          <cell r="C118" t="str">
            <v xml:space="preserve"> Seventy Six</v>
          </cell>
        </row>
        <row r="119">
          <cell r="B119">
            <v>77</v>
          </cell>
          <cell r="C119" t="str">
            <v xml:space="preserve"> Seventy Seven</v>
          </cell>
        </row>
        <row r="120">
          <cell r="B120">
            <v>78</v>
          </cell>
          <cell r="C120" t="str">
            <v xml:space="preserve"> Seventy Eight</v>
          </cell>
        </row>
        <row r="121">
          <cell r="B121">
            <v>79</v>
          </cell>
          <cell r="C121" t="str">
            <v xml:space="preserve"> Seventy Nine</v>
          </cell>
        </row>
        <row r="122">
          <cell r="B122">
            <v>80</v>
          </cell>
          <cell r="C122" t="str">
            <v xml:space="preserve"> Eighty</v>
          </cell>
        </row>
        <row r="123">
          <cell r="B123">
            <v>81</v>
          </cell>
          <cell r="C123" t="str">
            <v xml:space="preserve"> Eighty One</v>
          </cell>
        </row>
        <row r="124">
          <cell r="B124">
            <v>82</v>
          </cell>
          <cell r="C124" t="str">
            <v xml:space="preserve"> Eighty Two</v>
          </cell>
        </row>
        <row r="125">
          <cell r="B125">
            <v>83</v>
          </cell>
          <cell r="C125" t="str">
            <v xml:space="preserve"> Eighty Three</v>
          </cell>
        </row>
        <row r="126">
          <cell r="B126">
            <v>84</v>
          </cell>
          <cell r="C126" t="str">
            <v xml:space="preserve"> Eighty Four</v>
          </cell>
        </row>
        <row r="127">
          <cell r="B127">
            <v>85</v>
          </cell>
          <cell r="C127" t="str">
            <v xml:space="preserve"> Eighty Five</v>
          </cell>
        </row>
        <row r="128">
          <cell r="B128">
            <v>86</v>
          </cell>
          <cell r="C128" t="str">
            <v xml:space="preserve"> Eighty Six</v>
          </cell>
        </row>
        <row r="129">
          <cell r="B129">
            <v>87</v>
          </cell>
          <cell r="C129" t="str">
            <v xml:space="preserve"> Eighty Seven</v>
          </cell>
        </row>
        <row r="130">
          <cell r="B130">
            <v>88</v>
          </cell>
          <cell r="C130" t="str">
            <v xml:space="preserve"> Eighty Eight</v>
          </cell>
        </row>
        <row r="131">
          <cell r="B131">
            <v>89</v>
          </cell>
          <cell r="C131" t="str">
            <v xml:space="preserve"> Eighty Nine</v>
          </cell>
        </row>
        <row r="132">
          <cell r="B132">
            <v>90</v>
          </cell>
          <cell r="C132" t="str">
            <v xml:space="preserve"> Ninety</v>
          </cell>
        </row>
        <row r="133">
          <cell r="B133">
            <v>91</v>
          </cell>
          <cell r="C133" t="str">
            <v xml:space="preserve"> Ninety One</v>
          </cell>
        </row>
        <row r="134">
          <cell r="B134">
            <v>92</v>
          </cell>
          <cell r="C134" t="str">
            <v xml:space="preserve"> Ninety Two</v>
          </cell>
        </row>
        <row r="135">
          <cell r="B135">
            <v>93</v>
          </cell>
          <cell r="C135" t="str">
            <v xml:space="preserve"> Ninety Three</v>
          </cell>
        </row>
        <row r="136">
          <cell r="B136">
            <v>94</v>
          </cell>
          <cell r="C136" t="str">
            <v xml:space="preserve"> Ninety Four</v>
          </cell>
        </row>
        <row r="137">
          <cell r="B137">
            <v>95</v>
          </cell>
          <cell r="C137" t="str">
            <v xml:space="preserve"> Ninety Five</v>
          </cell>
        </row>
        <row r="138">
          <cell r="B138">
            <v>96</v>
          </cell>
          <cell r="C138" t="str">
            <v xml:space="preserve"> Ninety Six</v>
          </cell>
        </row>
        <row r="139">
          <cell r="B139">
            <v>97</v>
          </cell>
          <cell r="C139" t="str">
            <v xml:space="preserve"> Ninety Seven</v>
          </cell>
        </row>
        <row r="140">
          <cell r="B140">
            <v>98</v>
          </cell>
          <cell r="C140" t="str">
            <v xml:space="preserve"> Ninety Eight</v>
          </cell>
        </row>
        <row r="141">
          <cell r="B141">
            <v>99</v>
          </cell>
          <cell r="C141" t="str">
            <v xml:space="preserve"> Ninety Nine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1000"/>
      <sheetName val="KURVA S"/>
      <sheetName val="SD 9 MP"/>
      <sheetName val=" har sat Januari 2007"/>
      <sheetName val="ANAL OKE"/>
      <sheetName val="SEWA ALAT"/>
      <sheetName val="ANALIS MASTER"/>
      <sheetName val="Rab"/>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 (2)"/>
      <sheetName val="RAB PENDIDIKAN"/>
      <sheetName val="Adm"/>
      <sheetName val="Persi"/>
      <sheetName val="3 RKB + KANTOR"/>
      <sheetName val="KM-WC"/>
      <sheetName val="Furnit"/>
      <sheetName val="ANALISA H.SAT"/>
      <sheetName val="INPUT HARGA"/>
      <sheetName val="REKAP FISIK"/>
      <sheetName val="REKAP"/>
      <sheetName val="Pompa"/>
      <sheetName val="Kuitansi"/>
      <sheetName val="Pintu Gerbang"/>
      <sheetName val="2 RKB + KANTOR "/>
      <sheetName val="KM-WC (2)"/>
      <sheetName val="RAB PROPOS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5">
          <cell r="F25">
            <v>35000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B Jl STP)"/>
      <sheetName val="HU"/>
      <sheetName val="RAB Jl Ling"/>
      <sheetName val="RAB Sal"/>
      <sheetName val="HARGA"/>
      <sheetName val="ANALISA"/>
      <sheetName val="INPUT HARGA"/>
    </sheetNames>
    <sheetDataSet>
      <sheetData sheetId="0" refreshError="1"/>
      <sheetData sheetId="1" refreshError="1"/>
      <sheetData sheetId="2" refreshError="1"/>
      <sheetData sheetId="3" refreshError="1"/>
      <sheetData sheetId="4">
        <row r="35">
          <cell r="F35">
            <v>35000</v>
          </cell>
        </row>
        <row r="38">
          <cell r="F38">
            <v>95000</v>
          </cell>
        </row>
        <row r="41">
          <cell r="F41">
            <v>35000</v>
          </cell>
        </row>
      </sheetData>
      <sheetData sheetId="5" refreshError="1"/>
      <sheetData sheetId="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
      <sheetName val="RAB"/>
      <sheetName val="PENGUKURAN"/>
      <sheetName val="H-SAT-"/>
      <sheetName val="SAT-JADI"/>
      <sheetName val="ANAL-"/>
      <sheetName val="Alat"/>
      <sheetName val="CCO"/>
      <sheetName val="BAP"/>
      <sheetName val="BA-AJ"/>
      <sheetName val="Bend II"/>
      <sheetName val="SKO"/>
      <sheetName val="BA BAYAR"/>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B.72"/>
      <sheetName val="JW"/>
      <sheetName val="JA"/>
      <sheetName val="JB"/>
      <sheetName val="010-111"/>
      <sheetName val="112-885"/>
      <sheetName val="Anl.+"/>
      <sheetName val="Anl.BOW"/>
      <sheetName val="P"/>
      <sheetName val="L"/>
      <sheetName val="M"/>
      <sheetName val="E"/>
      <sheetName val="REKAN"/>
      <sheetName val="PB"/>
      <sheetName val="K.8"/>
      <sheetName val="K.9"/>
      <sheetName val="JU"/>
    </sheetNames>
    <sheetDataSet>
      <sheetData sheetId="0"/>
      <sheetData sheetId="1"/>
      <sheetData sheetId="2"/>
      <sheetData sheetId="3"/>
      <sheetData sheetId="4"/>
      <sheetData sheetId="5"/>
      <sheetData sheetId="6" refreshError="1">
        <row r="722">
          <cell r="A722" t="str">
            <v>ANALISA HARGA SATUAN</v>
          </cell>
          <cell r="L722" t="str">
            <v>KODE</v>
          </cell>
        </row>
        <row r="723">
          <cell r="A723" t="str">
            <v>PENGURUGAN TANAH</v>
          </cell>
        </row>
        <row r="724">
          <cell r="A724" t="str">
            <v>(MENGGUNAKAN BURUH)</v>
          </cell>
          <cell r="L724" t="str">
            <v>K. 220</v>
          </cell>
        </row>
        <row r="726">
          <cell r="A726" t="str">
            <v xml:space="preserve"> PROPINSI            :</v>
          </cell>
          <cell r="C726" t="str">
            <v>LAMPUNG</v>
          </cell>
          <cell r="E726" t="str">
            <v>KODE</v>
          </cell>
          <cell r="F726" t="str">
            <v xml:space="preserve">KOTA </v>
          </cell>
          <cell r="H726" t="str">
            <v>KODE</v>
          </cell>
          <cell r="I726" t="str">
            <v xml:space="preserve"> DISIAPKAN OLEH :</v>
          </cell>
          <cell r="K726" t="str">
            <v>TANGGAL</v>
          </cell>
        </row>
        <row r="727">
          <cell r="E727" t="str">
            <v>[071]</v>
          </cell>
          <cell r="F727" t="str">
            <v>BANDAR LAMPUNG</v>
          </cell>
          <cell r="H727" t="str">
            <v>[018]</v>
          </cell>
          <cell r="I727" t="str">
            <v>CV.PUTERA LAMPALA</v>
          </cell>
          <cell r="K727" t="str">
            <v>09 Agustus 2005</v>
          </cell>
        </row>
        <row r="730">
          <cell r="A730" t="str">
            <v xml:space="preserve"> URAIAN</v>
          </cell>
          <cell r="F730" t="str">
            <v xml:space="preserve"> ANGGAPAN / ASUMSI</v>
          </cell>
        </row>
        <row r="731">
          <cell r="A731" t="str">
            <v xml:space="preserve"> 1.</v>
          </cell>
          <cell r="B731" t="str">
            <v>Penggalian dan pemuatan ke truk</v>
          </cell>
          <cell r="F731" t="str">
            <v xml:space="preserve"> 1. Menggunakan Tenaga Manusia (60 m3/hari)</v>
          </cell>
        </row>
        <row r="732">
          <cell r="B732" t="str">
            <v>dengan tenaga manusia</v>
          </cell>
          <cell r="F732" t="str">
            <v xml:space="preserve"> 2. Dipakai material dari penggalian di daerah jalan/lokasi lain yang diizinkan</v>
          </cell>
        </row>
        <row r="733">
          <cell r="A733" t="str">
            <v xml:space="preserve"> 2.</v>
          </cell>
          <cell r="B733" t="str">
            <v>Pengiriman ke lokasi pekerjaan dengan truk</v>
          </cell>
          <cell r="F733" t="str">
            <v xml:space="preserve"> 3. Jarak angkut pp &lt; 4 Km ( 1 trip/jam/truk )</v>
          </cell>
        </row>
        <row r="734">
          <cell r="A734" t="str">
            <v xml:space="preserve"> 3.</v>
          </cell>
          <cell r="B734" t="str">
            <v>Membongkar dan meratakan dengan</v>
          </cell>
          <cell r="F734" t="str">
            <v xml:space="preserve"> 4. Lima truk dimuati perjam ( 3m3/0rang/hari )</v>
          </cell>
        </row>
        <row r="735">
          <cell r="B735" t="str">
            <v>tenaga manusia</v>
          </cell>
          <cell r="F735" t="str">
            <v xml:space="preserve"> 5. Waktu muat 12 menit/10 orang/truk; waktu bongkar5 menit/5 orang/ truk</v>
          </cell>
        </row>
        <row r="736">
          <cell r="A736" t="str">
            <v xml:space="preserve"> 4.</v>
          </cell>
          <cell r="B736" t="str">
            <v>Meratakan dan memadatkan lapis demi lapis</v>
          </cell>
          <cell r="F736" t="str">
            <v xml:space="preserve"> 6. Pemadatan menggunakan mesin gilas Tandem</v>
          </cell>
        </row>
        <row r="737">
          <cell r="B737" t="str">
            <v>tebal tiap lapis 10 cm</v>
          </cell>
          <cell r="F737" t="str">
            <v xml:space="preserve"> 7. Kapasitas pemadatan 60 m3 per hari</v>
          </cell>
        </row>
        <row r="738">
          <cell r="F738" t="str">
            <v xml:space="preserve"> 8. Tidak termasuk penyiapan tanah dasar jalan</v>
          </cell>
        </row>
        <row r="739">
          <cell r="F739" t="str">
            <v xml:space="preserve"> 9. Umur alat bantu rata-rata 1 bulan/orang/set @ 3 alat</v>
          </cell>
        </row>
        <row r="743">
          <cell r="B743" t="str">
            <v>PEKERJA</v>
          </cell>
          <cell r="E743" t="str">
            <v>JUMLAH</v>
          </cell>
          <cell r="F743" t="str">
            <v>HARI</v>
          </cell>
          <cell r="G743" t="str">
            <v>KODE</v>
          </cell>
          <cell r="H743" t="str">
            <v>TOTAL VOL</v>
          </cell>
          <cell r="I743" t="str">
            <v>UPAH</v>
          </cell>
          <cell r="J743" t="str">
            <v>BIAYA</v>
          </cell>
          <cell r="K743" t="str">
            <v>SUB TOTAL</v>
          </cell>
        </row>
        <row r="744">
          <cell r="E744" t="str">
            <v>ORANG</v>
          </cell>
          <cell r="H744" t="str">
            <v>(Orang-hari)</v>
          </cell>
          <cell r="I744" t="str">
            <v>(Rp/Org/Hari)</v>
          </cell>
          <cell r="J744" t="str">
            <v>(Rp)</v>
          </cell>
          <cell r="K744" t="str">
            <v>(Rp)</v>
          </cell>
        </row>
        <row r="746">
          <cell r="A746" t="str">
            <v>P</v>
          </cell>
          <cell r="B746" t="str">
            <v>Buruh tak terampil</v>
          </cell>
          <cell r="E746">
            <v>60</v>
          </cell>
          <cell r="F746">
            <v>1</v>
          </cell>
          <cell r="G746" t="str">
            <v>L 101</v>
          </cell>
          <cell r="H746">
            <v>60</v>
          </cell>
          <cell r="I746">
            <v>21900</v>
          </cell>
          <cell r="J746">
            <v>1314000</v>
          </cell>
        </row>
        <row r="747">
          <cell r="A747" t="str">
            <v>E</v>
          </cell>
          <cell r="B747" t="str">
            <v>Mandor</v>
          </cell>
          <cell r="E747">
            <v>2</v>
          </cell>
          <cell r="F747">
            <v>1</v>
          </cell>
          <cell r="G747" t="str">
            <v>L 061</v>
          </cell>
          <cell r="H747">
            <v>2</v>
          </cell>
          <cell r="I747">
            <v>34900</v>
          </cell>
          <cell r="J747">
            <v>69800</v>
          </cell>
        </row>
        <row r="748">
          <cell r="A748" t="str">
            <v>K</v>
          </cell>
          <cell r="B748" t="str">
            <v>Operator terampil</v>
          </cell>
          <cell r="E748">
            <v>1</v>
          </cell>
          <cell r="F748">
            <v>1</v>
          </cell>
          <cell r="G748" t="str">
            <v>L 081</v>
          </cell>
          <cell r="H748">
            <v>1</v>
          </cell>
          <cell r="I748">
            <v>34900</v>
          </cell>
          <cell r="J748">
            <v>34900</v>
          </cell>
        </row>
        <row r="749">
          <cell r="A749" t="str">
            <v>E</v>
          </cell>
          <cell r="B749" t="str">
            <v>Pembantu operator</v>
          </cell>
          <cell r="E749">
            <v>1</v>
          </cell>
          <cell r="F749">
            <v>1</v>
          </cell>
          <cell r="G749" t="str">
            <v>L 083</v>
          </cell>
          <cell r="H749">
            <v>1</v>
          </cell>
          <cell r="I749">
            <v>21900</v>
          </cell>
          <cell r="J749">
            <v>21900</v>
          </cell>
        </row>
        <row r="750">
          <cell r="A750" t="str">
            <v>R</v>
          </cell>
          <cell r="B750" t="str">
            <v xml:space="preserve">Sopir </v>
          </cell>
          <cell r="E750">
            <v>6</v>
          </cell>
          <cell r="F750">
            <v>1</v>
          </cell>
          <cell r="G750" t="str">
            <v>L 091</v>
          </cell>
          <cell r="H750">
            <v>6</v>
          </cell>
          <cell r="I750">
            <v>30000</v>
          </cell>
          <cell r="J750">
            <v>180000</v>
          </cell>
        </row>
        <row r="751">
          <cell r="A751" t="str">
            <v>J</v>
          </cell>
          <cell r="B751" t="str">
            <v>Pembantu sopir</v>
          </cell>
          <cell r="E751">
            <v>6</v>
          </cell>
          <cell r="F751">
            <v>1</v>
          </cell>
          <cell r="G751" t="str">
            <v>L 099</v>
          </cell>
          <cell r="H751">
            <v>6</v>
          </cell>
          <cell r="I751">
            <v>21900</v>
          </cell>
          <cell r="J751">
            <v>131400</v>
          </cell>
        </row>
        <row r="752">
          <cell r="A752" t="str">
            <v>A</v>
          </cell>
        </row>
        <row r="760">
          <cell r="D760" t="str">
            <v xml:space="preserve"> JUMLAH BIAYA UNTUK PEKERJA</v>
          </cell>
          <cell r="L760">
            <v>1752000</v>
          </cell>
        </row>
        <row r="761">
          <cell r="B761" t="str">
            <v>MATERIAL</v>
          </cell>
          <cell r="F761" t="str">
            <v>SATUAN</v>
          </cell>
          <cell r="G761" t="str">
            <v>KODE</v>
          </cell>
          <cell r="H761" t="str">
            <v>TOTAL VOL</v>
          </cell>
          <cell r="I761" t="str">
            <v>HARGA SATUAN</v>
          </cell>
          <cell r="J761" t="str">
            <v>BIAYA</v>
          </cell>
          <cell r="K761" t="str">
            <v>SUB TOTAL</v>
          </cell>
        </row>
        <row r="762">
          <cell r="I762" t="str">
            <v>(Rp/Satuan)</v>
          </cell>
          <cell r="J762" t="str">
            <v>(Rp)</v>
          </cell>
          <cell r="K762" t="str">
            <v>(Rp)</v>
          </cell>
        </row>
        <row r="764">
          <cell r="A764" t="str">
            <v>M</v>
          </cell>
          <cell r="B764" t="str">
            <v>Alat bantu @ 3 alat</v>
          </cell>
          <cell r="F764" t="str">
            <v>set</v>
          </cell>
          <cell r="G764" t="str">
            <v>M 170</v>
          </cell>
          <cell r="H764">
            <v>2.4</v>
          </cell>
          <cell r="I764">
            <v>49890</v>
          </cell>
          <cell r="J764">
            <v>119736</v>
          </cell>
        </row>
        <row r="765">
          <cell r="A765" t="str">
            <v>A</v>
          </cell>
        </row>
        <row r="766">
          <cell r="A766" t="str">
            <v>T</v>
          </cell>
        </row>
        <row r="767">
          <cell r="A767" t="str">
            <v>E</v>
          </cell>
        </row>
        <row r="768">
          <cell r="A768" t="str">
            <v>R</v>
          </cell>
        </row>
        <row r="769">
          <cell r="A769" t="str">
            <v>I</v>
          </cell>
        </row>
        <row r="770">
          <cell r="A770" t="str">
            <v>A</v>
          </cell>
        </row>
        <row r="771">
          <cell r="A771" t="str">
            <v>L</v>
          </cell>
        </row>
        <row r="773">
          <cell r="E773" t="str">
            <v/>
          </cell>
        </row>
        <row r="774">
          <cell r="E774" t="str">
            <v/>
          </cell>
        </row>
        <row r="775">
          <cell r="E775" t="str">
            <v/>
          </cell>
        </row>
        <row r="776">
          <cell r="E776" t="str">
            <v/>
          </cell>
        </row>
        <row r="778">
          <cell r="D778" t="str">
            <v xml:space="preserve"> JUMLAH BIAYA UNTUK MATERIAL</v>
          </cell>
          <cell r="L778">
            <v>119736</v>
          </cell>
        </row>
        <row r="779">
          <cell r="B779" t="str">
            <v>PERALATAN</v>
          </cell>
          <cell r="E779" t="str">
            <v>JUMLAH</v>
          </cell>
          <cell r="F779" t="str">
            <v xml:space="preserve">HARI </v>
          </cell>
          <cell r="G779" t="str">
            <v>KODE</v>
          </cell>
          <cell r="H779" t="str">
            <v>JAM KERJA</v>
          </cell>
          <cell r="I779" t="str">
            <v>HARGA</v>
          </cell>
          <cell r="J779" t="str">
            <v>BIAYA</v>
          </cell>
          <cell r="K779" t="str">
            <v>SUB TOTAL</v>
          </cell>
        </row>
        <row r="780">
          <cell r="E780" t="str">
            <v>ALAT</v>
          </cell>
          <cell r="F780" t="str">
            <v>KERJA</v>
          </cell>
          <cell r="I780" t="str">
            <v>(Rp/Jam)</v>
          </cell>
          <cell r="J780" t="str">
            <v>(Rp)</v>
          </cell>
          <cell r="K780" t="str">
            <v>(Rp)</v>
          </cell>
        </row>
        <row r="782">
          <cell r="A782" t="str">
            <v>P</v>
          </cell>
          <cell r="B782" t="str">
            <v>Mesin Gilas Tandem 6 - 10 tonne</v>
          </cell>
          <cell r="E782">
            <v>1</v>
          </cell>
          <cell r="F782">
            <v>1</v>
          </cell>
          <cell r="G782" t="str">
            <v>E 081</v>
          </cell>
          <cell r="H782">
            <v>5</v>
          </cell>
          <cell r="I782">
            <v>99680</v>
          </cell>
          <cell r="J782">
            <v>498400</v>
          </cell>
        </row>
        <row r="783">
          <cell r="A783" t="str">
            <v>E</v>
          </cell>
          <cell r="B783" t="str">
            <v>Truk Tangki Air 115 HP</v>
          </cell>
          <cell r="E783">
            <v>1</v>
          </cell>
          <cell r="F783">
            <v>1</v>
          </cell>
          <cell r="G783" t="str">
            <v>E 182</v>
          </cell>
          <cell r="H783">
            <v>5</v>
          </cell>
          <cell r="I783">
            <v>64790</v>
          </cell>
          <cell r="J783">
            <v>323950</v>
          </cell>
        </row>
        <row r="784">
          <cell r="A784" t="str">
            <v>R</v>
          </cell>
          <cell r="B784" t="str">
            <v>Truk bak terbuka (3,5 ton)/115 HP</v>
          </cell>
          <cell r="E784">
            <v>5</v>
          </cell>
          <cell r="F784">
            <v>1</v>
          </cell>
          <cell r="G784" t="str">
            <v>E 221</v>
          </cell>
          <cell r="H784">
            <v>30</v>
          </cell>
          <cell r="I784">
            <v>54790</v>
          </cell>
          <cell r="J784">
            <v>1643700</v>
          </cell>
        </row>
        <row r="785">
          <cell r="A785" t="str">
            <v>A</v>
          </cell>
        </row>
        <row r="786">
          <cell r="A786" t="str">
            <v>L</v>
          </cell>
        </row>
        <row r="787">
          <cell r="A787" t="str">
            <v>A</v>
          </cell>
        </row>
        <row r="788">
          <cell r="A788" t="str">
            <v>T</v>
          </cell>
        </row>
        <row r="789">
          <cell r="A789" t="str">
            <v>A</v>
          </cell>
        </row>
        <row r="790">
          <cell r="A790" t="str">
            <v>N</v>
          </cell>
        </row>
        <row r="796">
          <cell r="D796" t="str">
            <v xml:space="preserve"> JUMLAH BIAYA UNTUK PERALATAN</v>
          </cell>
          <cell r="L796">
            <v>2466050</v>
          </cell>
        </row>
        <row r="797">
          <cell r="J797" t="str">
            <v xml:space="preserve"> T O T A L (Rp)</v>
          </cell>
          <cell r="L797">
            <v>4337786</v>
          </cell>
        </row>
        <row r="799">
          <cell r="B799" t="str">
            <v>VOLUME  :</v>
          </cell>
          <cell r="C799">
            <v>60</v>
          </cell>
          <cell r="E799" t="str">
            <v>SATUAN  :</v>
          </cell>
          <cell r="F799" t="str">
            <v>M 3</v>
          </cell>
          <cell r="H799" t="str">
            <v>HARGA SATUAN  :</v>
          </cell>
          <cell r="I799">
            <v>72296.429999999993</v>
          </cell>
          <cell r="J799" t="str">
            <v xml:space="preserve">                  per</v>
          </cell>
          <cell r="K799" t="str">
            <v>M 3</v>
          </cell>
        </row>
        <row r="882">
          <cell r="A882" t="str">
            <v>ANALISA HARGA SATUAN</v>
          </cell>
          <cell r="L882" t="str">
            <v>KODE</v>
          </cell>
        </row>
        <row r="883">
          <cell r="A883" t="str">
            <v>GALIAN TANAH UNTUK KONSTRUKSI</v>
          </cell>
        </row>
        <row r="884">
          <cell r="A884" t="str">
            <v>(MENGGUNAKAN BURUH)</v>
          </cell>
          <cell r="L884" t="str">
            <v>K. 224</v>
          </cell>
        </row>
        <row r="886">
          <cell r="A886" t="str">
            <v xml:space="preserve"> PROPINSI            :</v>
          </cell>
          <cell r="C886" t="str">
            <v>LAMPUNG</v>
          </cell>
          <cell r="E886" t="str">
            <v>KODE</v>
          </cell>
          <cell r="F886" t="str">
            <v xml:space="preserve">KOTA </v>
          </cell>
          <cell r="H886" t="str">
            <v>KODE</v>
          </cell>
          <cell r="I886" t="str">
            <v xml:space="preserve"> DISIAPKAN OLEH :</v>
          </cell>
          <cell r="K886" t="str">
            <v>TANGGAL</v>
          </cell>
        </row>
        <row r="887">
          <cell r="E887" t="str">
            <v>[071]</v>
          </cell>
          <cell r="F887" t="str">
            <v>BANDAR LAMPUNG</v>
          </cell>
          <cell r="H887" t="str">
            <v>[018]</v>
          </cell>
          <cell r="I887" t="str">
            <v>CV.PUTERA LAMPALA</v>
          </cell>
          <cell r="K887" t="str">
            <v>09 Agustus 2005</v>
          </cell>
        </row>
        <row r="890">
          <cell r="A890" t="str">
            <v xml:space="preserve"> URAIAN</v>
          </cell>
          <cell r="F890" t="str">
            <v xml:space="preserve"> ANGGAPAN / ASUMSI</v>
          </cell>
        </row>
        <row r="891">
          <cell r="A891" t="str">
            <v xml:space="preserve"> 1.</v>
          </cell>
          <cell r="B891" t="str">
            <v>Penggalian Tanah dengan Tenaga Manusia (50</v>
          </cell>
          <cell r="F891" t="str">
            <v xml:space="preserve"> 1. Menggunakan Tenaga Manusia</v>
          </cell>
        </row>
        <row r="892">
          <cell r="B892" t="str">
            <v>m3/hari)</v>
          </cell>
          <cell r="F892" t="str">
            <v xml:space="preserve"> 2. Kapasitas Kerja kelompok 50 m3/hari</v>
          </cell>
        </row>
        <row r="893">
          <cell r="A893" t="str">
            <v xml:space="preserve"> 2.</v>
          </cell>
          <cell r="B893" t="str">
            <v>Tanah galian disingkirkan sejauh minimal 30 m</v>
          </cell>
          <cell r="F893" t="str">
            <v xml:space="preserve"> 3. Kedalaman rata-rata galian sampai dengan 3,00 meter</v>
          </cell>
        </row>
        <row r="894">
          <cell r="B894" t="str">
            <v>darri lubanggalian</v>
          </cell>
          <cell r="F894" t="str">
            <v xml:space="preserve"> 4. Untuk jenis tanah berbatu, harga satuan pekerjaan K224 dikalikan dengan faktor 1,5</v>
          </cell>
        </row>
        <row r="903">
          <cell r="B903" t="str">
            <v>PEKERJA</v>
          </cell>
          <cell r="E903" t="str">
            <v>JUMLAH</v>
          </cell>
          <cell r="F903" t="str">
            <v>HARI</v>
          </cell>
          <cell r="G903" t="str">
            <v>KODE</v>
          </cell>
          <cell r="H903" t="str">
            <v>TOTAL VOL</v>
          </cell>
          <cell r="I903" t="str">
            <v>UPAH</v>
          </cell>
          <cell r="J903" t="str">
            <v>BIAYA</v>
          </cell>
          <cell r="K903" t="str">
            <v>SUB TOTAL</v>
          </cell>
        </row>
        <row r="904">
          <cell r="E904" t="str">
            <v>ORANG</v>
          </cell>
          <cell r="H904" t="str">
            <v>(Orang hari)</v>
          </cell>
          <cell r="I904" t="str">
            <v>(Rp/Org/Hari)</v>
          </cell>
          <cell r="J904" t="str">
            <v>(Rp)</v>
          </cell>
          <cell r="K904" t="str">
            <v>(Rp)</v>
          </cell>
        </row>
        <row r="906">
          <cell r="A906" t="str">
            <v>P</v>
          </cell>
          <cell r="B906" t="str">
            <v>Buruh tak terampil</v>
          </cell>
          <cell r="E906">
            <v>30</v>
          </cell>
          <cell r="F906">
            <v>1</v>
          </cell>
          <cell r="G906" t="str">
            <v>L 101</v>
          </cell>
          <cell r="H906">
            <v>30</v>
          </cell>
          <cell r="I906">
            <v>21900</v>
          </cell>
          <cell r="J906">
            <v>657000</v>
          </cell>
        </row>
        <row r="907">
          <cell r="A907" t="str">
            <v>E</v>
          </cell>
          <cell r="B907" t="str">
            <v>Mandor</v>
          </cell>
          <cell r="E907">
            <v>1</v>
          </cell>
          <cell r="F907">
            <v>1</v>
          </cell>
          <cell r="G907" t="str">
            <v>L 061</v>
          </cell>
          <cell r="H907">
            <v>1</v>
          </cell>
          <cell r="I907">
            <v>34900</v>
          </cell>
          <cell r="J907">
            <v>34900</v>
          </cell>
        </row>
        <row r="908">
          <cell r="A908" t="str">
            <v>K</v>
          </cell>
        </row>
        <row r="909">
          <cell r="A909" t="str">
            <v>E</v>
          </cell>
        </row>
        <row r="910">
          <cell r="A910" t="str">
            <v>R</v>
          </cell>
        </row>
        <row r="911">
          <cell r="A911" t="str">
            <v>J</v>
          </cell>
        </row>
        <row r="912">
          <cell r="A912" t="str">
            <v>A</v>
          </cell>
        </row>
        <row r="920">
          <cell r="D920" t="str">
            <v xml:space="preserve"> JUMLAH BIAYA UNTUK PEKERJA</v>
          </cell>
          <cell r="L920">
            <v>691900</v>
          </cell>
        </row>
        <row r="921">
          <cell r="B921" t="str">
            <v>MATERIAL</v>
          </cell>
          <cell r="F921" t="str">
            <v>SATUAN</v>
          </cell>
          <cell r="G921" t="str">
            <v>KODE</v>
          </cell>
          <cell r="H921" t="str">
            <v>TOTAL VOL</v>
          </cell>
          <cell r="I921" t="str">
            <v>HARGA SATUAN</v>
          </cell>
          <cell r="J921" t="str">
            <v>BIAYA</v>
          </cell>
          <cell r="K921" t="str">
            <v>SUB TOTAL</v>
          </cell>
        </row>
        <row r="922">
          <cell r="H922" t="str">
            <v>(Orang hari)</v>
          </cell>
          <cell r="I922" t="str">
            <v>(Rp.)</v>
          </cell>
          <cell r="J922" t="str">
            <v>(Rp)</v>
          </cell>
          <cell r="K922" t="str">
            <v>(Rp)</v>
          </cell>
        </row>
        <row r="924">
          <cell r="A924" t="str">
            <v>M</v>
          </cell>
          <cell r="B924" t="str">
            <v>Alat bantu ( set @ 3 alat )</v>
          </cell>
          <cell r="F924" t="str">
            <v>Set</v>
          </cell>
          <cell r="G924" t="str">
            <v>M 170</v>
          </cell>
          <cell r="H924">
            <v>1.2</v>
          </cell>
          <cell r="I924">
            <v>49890</v>
          </cell>
          <cell r="J924">
            <v>59868</v>
          </cell>
        </row>
        <row r="925">
          <cell r="A925" t="str">
            <v>A</v>
          </cell>
        </row>
        <row r="926">
          <cell r="A926" t="str">
            <v>T</v>
          </cell>
        </row>
        <row r="927">
          <cell r="A927" t="str">
            <v>E</v>
          </cell>
        </row>
        <row r="928">
          <cell r="A928" t="str">
            <v>R</v>
          </cell>
        </row>
        <row r="929">
          <cell r="A929" t="str">
            <v>I</v>
          </cell>
        </row>
        <row r="930">
          <cell r="A930" t="str">
            <v>A</v>
          </cell>
        </row>
        <row r="931">
          <cell r="A931" t="str">
            <v>L</v>
          </cell>
        </row>
        <row r="933">
          <cell r="E933" t="str">
            <v/>
          </cell>
        </row>
        <row r="934">
          <cell r="E934" t="str">
            <v/>
          </cell>
        </row>
        <row r="935">
          <cell r="E935" t="str">
            <v/>
          </cell>
        </row>
        <row r="936">
          <cell r="E936" t="str">
            <v/>
          </cell>
        </row>
        <row r="938">
          <cell r="D938" t="str">
            <v xml:space="preserve"> JUMLAH BIAYA UNTUK MATERIAL</v>
          </cell>
          <cell r="L938">
            <v>59868</v>
          </cell>
        </row>
        <row r="939">
          <cell r="B939" t="str">
            <v>PERALATAN</v>
          </cell>
          <cell r="E939" t="str">
            <v>JUMLAH</v>
          </cell>
          <cell r="F939" t="str">
            <v xml:space="preserve">HARI </v>
          </cell>
          <cell r="G939" t="str">
            <v>KODE</v>
          </cell>
          <cell r="H939" t="str">
            <v>JAM KERJA</v>
          </cell>
          <cell r="I939" t="str">
            <v>HARGA</v>
          </cell>
          <cell r="J939" t="str">
            <v>BIAYA</v>
          </cell>
          <cell r="K939" t="str">
            <v>SUB TOTAL</v>
          </cell>
        </row>
        <row r="940">
          <cell r="E940" t="str">
            <v>ALAT</v>
          </cell>
          <cell r="F940" t="str">
            <v>KERJA</v>
          </cell>
          <cell r="I940" t="str">
            <v>(Rp/Jam)</v>
          </cell>
          <cell r="J940" t="str">
            <v>(Rp)</v>
          </cell>
          <cell r="K940" t="str">
            <v>(Rp)</v>
          </cell>
        </row>
        <row r="942">
          <cell r="A942" t="str">
            <v>P</v>
          </cell>
        </row>
        <row r="943">
          <cell r="A943" t="str">
            <v>E</v>
          </cell>
        </row>
        <row r="944">
          <cell r="A944" t="str">
            <v>R</v>
          </cell>
        </row>
        <row r="945">
          <cell r="A945" t="str">
            <v>A</v>
          </cell>
        </row>
        <row r="946">
          <cell r="A946" t="str">
            <v>L</v>
          </cell>
        </row>
        <row r="947">
          <cell r="A947" t="str">
            <v>A</v>
          </cell>
        </row>
        <row r="948">
          <cell r="A948" t="str">
            <v>T</v>
          </cell>
        </row>
        <row r="949">
          <cell r="A949" t="str">
            <v>A</v>
          </cell>
        </row>
        <row r="950">
          <cell r="A950" t="str">
            <v>N</v>
          </cell>
        </row>
        <row r="956">
          <cell r="D956" t="str">
            <v xml:space="preserve"> JUMLAH BIAYA UNTUK PERALATAN</v>
          </cell>
          <cell r="L956">
            <v>0</v>
          </cell>
        </row>
        <row r="957">
          <cell r="J957" t="str">
            <v xml:space="preserve"> T O T A L (Rp)</v>
          </cell>
          <cell r="L957">
            <v>751768</v>
          </cell>
        </row>
        <row r="959">
          <cell r="B959" t="str">
            <v>VOLUME  :</v>
          </cell>
          <cell r="C959">
            <v>40</v>
          </cell>
          <cell r="E959" t="str">
            <v>SATUAN  :</v>
          </cell>
          <cell r="F959" t="str">
            <v>M 3</v>
          </cell>
          <cell r="H959" t="str">
            <v>HARGA SATUAN  :</v>
          </cell>
          <cell r="I959">
            <v>18794.2</v>
          </cell>
          <cell r="J959" t="str">
            <v xml:space="preserve">                  per</v>
          </cell>
          <cell r="K959" t="str">
            <v>M 3</v>
          </cell>
        </row>
        <row r="1042">
          <cell r="A1042" t="str">
            <v>ANALISA HARGA SATUAN</v>
          </cell>
          <cell r="L1042" t="str">
            <v>KODE</v>
          </cell>
        </row>
        <row r="1043">
          <cell r="A1043" t="str">
            <v>PENIMBUNAN BADAN JALAN</v>
          </cell>
        </row>
        <row r="1044">
          <cell r="A1044" t="str">
            <v>(MENGGUNAKAN BURUH)</v>
          </cell>
          <cell r="L1044" t="str">
            <v>K. 310</v>
          </cell>
        </row>
        <row r="1046">
          <cell r="A1046" t="str">
            <v xml:space="preserve"> PROPINSI            :</v>
          </cell>
          <cell r="C1046" t="str">
            <v>LAMPUNG</v>
          </cell>
          <cell r="E1046" t="str">
            <v>KODE</v>
          </cell>
          <cell r="F1046" t="str">
            <v xml:space="preserve">KOTA </v>
          </cell>
          <cell r="H1046" t="str">
            <v>KODE</v>
          </cell>
          <cell r="I1046" t="str">
            <v xml:space="preserve"> DISIAPKAN OLEH :</v>
          </cell>
          <cell r="K1046" t="str">
            <v>TANGGAL</v>
          </cell>
        </row>
        <row r="1047">
          <cell r="E1047" t="str">
            <v>[071]</v>
          </cell>
          <cell r="F1047" t="str">
            <v>BANDAR LAMPUNG</v>
          </cell>
          <cell r="H1047" t="str">
            <v>[018]</v>
          </cell>
          <cell r="I1047" t="str">
            <v>CV.PUTERA LAMPALA</v>
          </cell>
          <cell r="K1047" t="str">
            <v>09 Agustus 2005</v>
          </cell>
        </row>
        <row r="1050">
          <cell r="A1050" t="str">
            <v xml:space="preserve"> URAIAN</v>
          </cell>
          <cell r="F1050" t="str">
            <v xml:space="preserve"> ANGGAPAN / ASUMSI</v>
          </cell>
        </row>
        <row r="1051">
          <cell r="A1051" t="str">
            <v xml:space="preserve"> 1.</v>
          </cell>
          <cell r="B1051" t="str">
            <v>Material dihampar maksimum</v>
          </cell>
          <cell r="F1051" t="str">
            <v xml:space="preserve"> 1. Menggunakan tenaga manusia ( 60 M3/hari )</v>
          </cell>
        </row>
        <row r="1052">
          <cell r="B1052" t="str">
            <v>tebal setiap lapis 20 cm.</v>
          </cell>
          <cell r="F1052" t="str">
            <v xml:space="preserve"> 2. Harga Material tergantung harga di lokasi pekerjaan.</v>
          </cell>
        </row>
        <row r="1053">
          <cell r="A1053" t="str">
            <v xml:space="preserve"> 2. </v>
          </cell>
          <cell r="B1053" t="str">
            <v xml:space="preserve">Setiap lapis dipadatkan minimum 4 kali </v>
          </cell>
          <cell r="F1053" t="str">
            <v xml:space="preserve"> 3. Umur alat bantu rata-rata 1 bulan/orang/set @ 3 alat</v>
          </cell>
        </row>
        <row r="1054">
          <cell r="B1054" t="str">
            <v>lintasan dengan mesin gilas roda karet.</v>
          </cell>
        </row>
        <row r="1063">
          <cell r="B1063" t="str">
            <v>PEKERJA</v>
          </cell>
          <cell r="E1063" t="str">
            <v>JUMLAH</v>
          </cell>
          <cell r="F1063" t="str">
            <v>HARI</v>
          </cell>
          <cell r="G1063" t="str">
            <v>KODE</v>
          </cell>
          <cell r="H1063" t="str">
            <v>TOTAL VOL</v>
          </cell>
          <cell r="I1063" t="str">
            <v>UPAH</v>
          </cell>
          <cell r="J1063" t="str">
            <v>BIAYA</v>
          </cell>
          <cell r="K1063" t="str">
            <v>SUB TOTAL</v>
          </cell>
        </row>
        <row r="1064">
          <cell r="E1064" t="str">
            <v>ORANG</v>
          </cell>
          <cell r="H1064" t="str">
            <v>(Orang-hari)</v>
          </cell>
          <cell r="I1064" t="str">
            <v>(Rp/Org/Hari)</v>
          </cell>
          <cell r="J1064" t="str">
            <v>(Rp)</v>
          </cell>
          <cell r="K1064" t="str">
            <v>(Rp)</v>
          </cell>
        </row>
        <row r="1066">
          <cell r="A1066" t="str">
            <v>P</v>
          </cell>
          <cell r="B1066" t="str">
            <v>Buruh tak terampil</v>
          </cell>
          <cell r="E1066">
            <v>60</v>
          </cell>
          <cell r="F1066">
            <v>1</v>
          </cell>
          <cell r="G1066" t="str">
            <v>L 101</v>
          </cell>
          <cell r="H1066">
            <v>60</v>
          </cell>
          <cell r="I1066">
            <v>21900</v>
          </cell>
          <cell r="J1066">
            <v>1314000</v>
          </cell>
        </row>
        <row r="1067">
          <cell r="A1067" t="str">
            <v>E</v>
          </cell>
          <cell r="B1067" t="str">
            <v>Mandor</v>
          </cell>
          <cell r="E1067">
            <v>2</v>
          </cell>
          <cell r="F1067">
            <v>1</v>
          </cell>
          <cell r="G1067" t="str">
            <v>L 061</v>
          </cell>
          <cell r="H1067">
            <v>2</v>
          </cell>
          <cell r="I1067">
            <v>34900</v>
          </cell>
          <cell r="J1067">
            <v>69800</v>
          </cell>
        </row>
        <row r="1068">
          <cell r="A1068" t="str">
            <v>K</v>
          </cell>
          <cell r="B1068" t="str">
            <v>Operator terampil</v>
          </cell>
          <cell r="E1068">
            <v>1</v>
          </cell>
          <cell r="F1068">
            <v>1</v>
          </cell>
          <cell r="G1068" t="str">
            <v>L 081</v>
          </cell>
          <cell r="H1068">
            <v>1</v>
          </cell>
          <cell r="I1068">
            <v>34900</v>
          </cell>
          <cell r="J1068">
            <v>34900</v>
          </cell>
        </row>
        <row r="1069">
          <cell r="A1069" t="str">
            <v>E</v>
          </cell>
          <cell r="B1069" t="str">
            <v>Pembantu operator</v>
          </cell>
          <cell r="E1069">
            <v>1</v>
          </cell>
          <cell r="F1069">
            <v>1</v>
          </cell>
          <cell r="G1069" t="str">
            <v>L 083</v>
          </cell>
          <cell r="H1069">
            <v>1</v>
          </cell>
          <cell r="I1069">
            <v>21900</v>
          </cell>
          <cell r="J1069">
            <v>21900</v>
          </cell>
        </row>
        <row r="1070">
          <cell r="A1070" t="str">
            <v>R</v>
          </cell>
          <cell r="B1070" t="str">
            <v>Sopir terampil</v>
          </cell>
          <cell r="E1070">
            <v>1</v>
          </cell>
          <cell r="F1070">
            <v>1</v>
          </cell>
          <cell r="G1070" t="str">
            <v>L 091</v>
          </cell>
          <cell r="H1070">
            <v>1</v>
          </cell>
          <cell r="I1070">
            <v>30000</v>
          </cell>
          <cell r="J1070">
            <v>30000</v>
          </cell>
        </row>
        <row r="1071">
          <cell r="A1071" t="str">
            <v>J</v>
          </cell>
          <cell r="B1071" t="str">
            <v>Pembantu Sopir</v>
          </cell>
          <cell r="E1071">
            <v>1</v>
          </cell>
          <cell r="F1071">
            <v>1</v>
          </cell>
          <cell r="G1071" t="str">
            <v>L 099</v>
          </cell>
          <cell r="H1071">
            <v>1</v>
          </cell>
          <cell r="I1071">
            <v>21900</v>
          </cell>
          <cell r="J1071">
            <v>21900</v>
          </cell>
        </row>
        <row r="1072">
          <cell r="A1072" t="str">
            <v>A</v>
          </cell>
        </row>
        <row r="1080">
          <cell r="D1080" t="str">
            <v xml:space="preserve"> JUMLAH BIAYA UNTUK PEKERJA</v>
          </cell>
          <cell r="L1080">
            <v>1492500</v>
          </cell>
        </row>
        <row r="1081">
          <cell r="B1081" t="str">
            <v>MATERIAL</v>
          </cell>
          <cell r="F1081" t="str">
            <v>SATUAN</v>
          </cell>
          <cell r="G1081" t="str">
            <v>KODE</v>
          </cell>
          <cell r="H1081" t="str">
            <v>TOTAL VOL</v>
          </cell>
          <cell r="I1081" t="str">
            <v>HARGA SATUAN</v>
          </cell>
          <cell r="J1081" t="str">
            <v>BIAYA</v>
          </cell>
          <cell r="K1081" t="str">
            <v>SUB TOTAL</v>
          </cell>
        </row>
        <row r="1082">
          <cell r="I1082" t="str">
            <v>(Rp/Satuan)</v>
          </cell>
          <cell r="J1082" t="str">
            <v>(Rp)</v>
          </cell>
          <cell r="K1082" t="str">
            <v>(Rp)</v>
          </cell>
        </row>
        <row r="1084">
          <cell r="A1084" t="str">
            <v>M</v>
          </cell>
          <cell r="B1084" t="str">
            <v>Timbunan Pilihan</v>
          </cell>
          <cell r="F1084" t="str">
            <v>m3</v>
          </cell>
          <cell r="G1084" t="str">
            <v>M 050</v>
          </cell>
          <cell r="H1084">
            <v>72</v>
          </cell>
          <cell r="I1084">
            <v>73757</v>
          </cell>
          <cell r="J1084">
            <v>5310504</v>
          </cell>
        </row>
        <row r="1085">
          <cell r="A1085" t="str">
            <v>A</v>
          </cell>
          <cell r="B1085" t="str">
            <v xml:space="preserve">Alat bantu (set @ 3 alat) </v>
          </cell>
          <cell r="F1085" t="str">
            <v>set</v>
          </cell>
          <cell r="G1085" t="str">
            <v>M 170</v>
          </cell>
          <cell r="H1085">
            <v>2.4</v>
          </cell>
          <cell r="I1085">
            <v>49890</v>
          </cell>
          <cell r="J1085">
            <v>119736</v>
          </cell>
        </row>
        <row r="1086">
          <cell r="A1086" t="str">
            <v>T</v>
          </cell>
        </row>
        <row r="1087">
          <cell r="A1087" t="str">
            <v>E</v>
          </cell>
        </row>
        <row r="1088">
          <cell r="A1088" t="str">
            <v>R</v>
          </cell>
        </row>
        <row r="1089">
          <cell r="A1089" t="str">
            <v>I</v>
          </cell>
        </row>
        <row r="1090">
          <cell r="A1090" t="str">
            <v>A</v>
          </cell>
        </row>
        <row r="1091">
          <cell r="A1091" t="str">
            <v>L</v>
          </cell>
        </row>
        <row r="1093">
          <cell r="E1093" t="str">
            <v/>
          </cell>
        </row>
        <row r="1094">
          <cell r="E1094" t="str">
            <v/>
          </cell>
        </row>
        <row r="1095">
          <cell r="E1095" t="str">
            <v/>
          </cell>
        </row>
        <row r="1096">
          <cell r="E1096" t="str">
            <v/>
          </cell>
        </row>
        <row r="1098">
          <cell r="D1098" t="str">
            <v xml:space="preserve"> JUMLAH BIAYA UNTUK MATERIAL</v>
          </cell>
          <cell r="L1098">
            <v>5430240</v>
          </cell>
        </row>
        <row r="1099">
          <cell r="B1099" t="str">
            <v>PERALATAN</v>
          </cell>
          <cell r="E1099" t="str">
            <v>JUMLAH</v>
          </cell>
          <cell r="F1099" t="str">
            <v xml:space="preserve">HARI </v>
          </cell>
          <cell r="G1099" t="str">
            <v>KODE</v>
          </cell>
          <cell r="H1099" t="str">
            <v>JAM KERJA</v>
          </cell>
          <cell r="I1099" t="str">
            <v>HARGA</v>
          </cell>
          <cell r="J1099" t="str">
            <v>BIAYA</v>
          </cell>
          <cell r="K1099" t="str">
            <v>SUB TOTAL</v>
          </cell>
        </row>
        <row r="1100">
          <cell r="E1100" t="str">
            <v>ALAT</v>
          </cell>
          <cell r="F1100" t="str">
            <v>KERJA</v>
          </cell>
          <cell r="I1100" t="str">
            <v>(Rp/Jam)</v>
          </cell>
          <cell r="J1100" t="str">
            <v>(Rp)</v>
          </cell>
          <cell r="K1100" t="str">
            <v>(Rp)</v>
          </cell>
        </row>
        <row r="1102">
          <cell r="A1102" t="str">
            <v>P</v>
          </cell>
          <cell r="B1102" t="str">
            <v>Mesin Gilas Roda karet 8 - 15 T</v>
          </cell>
          <cell r="E1102">
            <v>1</v>
          </cell>
          <cell r="F1102">
            <v>1</v>
          </cell>
          <cell r="G1102" t="str">
            <v>E 084</v>
          </cell>
          <cell r="H1102">
            <v>5</v>
          </cell>
          <cell r="I1102">
            <v>149520</v>
          </cell>
          <cell r="J1102">
            <v>747600</v>
          </cell>
        </row>
        <row r="1103">
          <cell r="A1103" t="str">
            <v>E</v>
          </cell>
          <cell r="B1103" t="str">
            <v>Truk tangki air 115 HP</v>
          </cell>
          <cell r="E1103">
            <v>1</v>
          </cell>
          <cell r="F1103">
            <v>1</v>
          </cell>
          <cell r="G1103" t="str">
            <v>E 182</v>
          </cell>
          <cell r="H1103">
            <v>5</v>
          </cell>
          <cell r="I1103">
            <v>64790</v>
          </cell>
          <cell r="J1103">
            <v>323950</v>
          </cell>
        </row>
        <row r="1104">
          <cell r="A1104" t="str">
            <v>R</v>
          </cell>
        </row>
        <row r="1105">
          <cell r="A1105" t="str">
            <v>A</v>
          </cell>
        </row>
        <row r="1106">
          <cell r="A1106" t="str">
            <v>L</v>
          </cell>
        </row>
        <row r="1107">
          <cell r="A1107" t="str">
            <v>A</v>
          </cell>
        </row>
        <row r="1108">
          <cell r="A1108" t="str">
            <v>T</v>
          </cell>
        </row>
        <row r="1109">
          <cell r="A1109" t="str">
            <v>A</v>
          </cell>
        </row>
        <row r="1110">
          <cell r="A1110" t="str">
            <v>N</v>
          </cell>
        </row>
        <row r="1116">
          <cell r="D1116" t="str">
            <v xml:space="preserve"> JUMLAH BIAYA UNTUK PERALATAN</v>
          </cell>
          <cell r="L1116">
            <v>1071550</v>
          </cell>
        </row>
        <row r="1117">
          <cell r="J1117" t="str">
            <v xml:space="preserve"> T O T A L (Rp)</v>
          </cell>
          <cell r="L1117">
            <v>7994290</v>
          </cell>
        </row>
        <row r="1119">
          <cell r="B1119" t="str">
            <v>VOLUME  :</v>
          </cell>
          <cell r="C1119">
            <v>60</v>
          </cell>
          <cell r="E1119" t="str">
            <v>SATUAN  :</v>
          </cell>
          <cell r="F1119" t="str">
            <v>M3</v>
          </cell>
          <cell r="H1119" t="str">
            <v>HARGA SATUAN  :</v>
          </cell>
          <cell r="I1119">
            <v>133238.17000000001</v>
          </cell>
          <cell r="J1119" t="str">
            <v xml:space="preserve">                  per</v>
          </cell>
          <cell r="K1119" t="str">
            <v>M3</v>
          </cell>
        </row>
        <row r="1202">
          <cell r="A1202" t="str">
            <v>ANALISA HARGA SATUAN</v>
          </cell>
          <cell r="L1202" t="str">
            <v>KODE</v>
          </cell>
        </row>
        <row r="1203">
          <cell r="A1203" t="str">
            <v>GALIAN TANAH DAN PEMBUANGAN</v>
          </cell>
        </row>
        <row r="1204">
          <cell r="A1204" t="str">
            <v>(MENGGUNAKAN BURUH)</v>
          </cell>
          <cell r="L1204" t="str">
            <v>K 320</v>
          </cell>
        </row>
        <row r="1206">
          <cell r="A1206" t="str">
            <v xml:space="preserve"> PROPINSI            :</v>
          </cell>
          <cell r="C1206" t="str">
            <v>LAMPUNG</v>
          </cell>
          <cell r="E1206" t="str">
            <v>KODE</v>
          </cell>
          <cell r="F1206" t="str">
            <v xml:space="preserve">KOTA </v>
          </cell>
          <cell r="H1206" t="str">
            <v>KODE</v>
          </cell>
          <cell r="I1206" t="str">
            <v xml:space="preserve"> DISIAPKAN OLEH :</v>
          </cell>
          <cell r="K1206" t="str">
            <v>TANGGAL</v>
          </cell>
        </row>
        <row r="1207">
          <cell r="E1207" t="str">
            <v>[071]</v>
          </cell>
          <cell r="F1207" t="str">
            <v>BANDAR LAMPUNG</v>
          </cell>
          <cell r="H1207" t="str">
            <v>[018]</v>
          </cell>
          <cell r="I1207" t="str">
            <v>CV.PUTERA LAMPALA</v>
          </cell>
          <cell r="K1207" t="str">
            <v>09 Agustus 2005</v>
          </cell>
        </row>
        <row r="1210">
          <cell r="A1210" t="str">
            <v xml:space="preserve"> URAIAN</v>
          </cell>
          <cell r="F1210" t="str">
            <v xml:space="preserve"> ANGGAPAN / ASUMSI</v>
          </cell>
        </row>
        <row r="1211">
          <cell r="A1211" t="str">
            <v xml:space="preserve"> 1.</v>
          </cell>
          <cell r="B1211" t="str">
            <v>Digali dengan tenaga manusia</v>
          </cell>
          <cell r="F1211" t="str">
            <v xml:space="preserve"> 1.  Menggunakan tenaga manusia (32 m3/hari)  </v>
          </cell>
        </row>
        <row r="1212">
          <cell r="A1212" t="str">
            <v xml:space="preserve"> 2.</v>
          </cell>
          <cell r="B1212" t="str">
            <v xml:space="preserve">Permukaan  tanah dibentuk dan diratakan </v>
          </cell>
          <cell r="F1212" t="str">
            <v xml:space="preserve"> 2.  20 %  dibuang di lokasi tanpa diangkut dengan truk</v>
          </cell>
        </row>
        <row r="1213">
          <cell r="B1213" t="str">
            <v>dengan tenaga manusia</v>
          </cell>
          <cell r="F1213" t="str">
            <v xml:space="preserve"> 3.  80 %  dibuang dan diangkut dengan truk</v>
          </cell>
        </row>
        <row r="1214">
          <cell r="A1214" t="str">
            <v xml:space="preserve"> 3.</v>
          </cell>
          <cell r="B1214" t="str">
            <v>Dimuat ke truk dengan tenaga manusia</v>
          </cell>
          <cell r="F1214" t="str">
            <v xml:space="preserve"> 4.  Jarak 1 rit PP &lt; 2km</v>
          </cell>
        </row>
        <row r="1215">
          <cell r="A1215" t="str">
            <v xml:space="preserve"> 4.</v>
          </cell>
          <cell r="B1215" t="str">
            <v>Membuang tanah menggunakan truk 3,50 ton</v>
          </cell>
          <cell r="F1215" t="str">
            <v xml:space="preserve"> 5.  1,6 rit pp/jam/truk</v>
          </cell>
        </row>
        <row r="1216">
          <cell r="F1216" t="str">
            <v xml:space="preserve"> 6.  Umur alat bantu rata-rata 1 bulan/orang/set @3 alat</v>
          </cell>
        </row>
        <row r="1222">
          <cell r="F1222" t="str">
            <v/>
          </cell>
        </row>
        <row r="1223">
          <cell r="B1223" t="str">
            <v>PEKERJA</v>
          </cell>
          <cell r="E1223" t="str">
            <v>JUMLAH</v>
          </cell>
          <cell r="F1223" t="str">
            <v>HARI</v>
          </cell>
          <cell r="G1223" t="str">
            <v>KODE</v>
          </cell>
          <cell r="H1223" t="str">
            <v>TOTAL VOL</v>
          </cell>
          <cell r="I1223" t="str">
            <v>UPAH</v>
          </cell>
          <cell r="J1223" t="str">
            <v>BIAYA</v>
          </cell>
          <cell r="K1223" t="str">
            <v>SUB TOTAL</v>
          </cell>
        </row>
        <row r="1224">
          <cell r="E1224" t="str">
            <v>ORANG</v>
          </cell>
          <cell r="H1224" t="str">
            <v>(Orang-hari)</v>
          </cell>
          <cell r="I1224" t="str">
            <v>(Rp/Org/Hari)</v>
          </cell>
          <cell r="J1224" t="str">
            <v>(Rp)</v>
          </cell>
          <cell r="K1224" t="str">
            <v>(Rp)</v>
          </cell>
        </row>
        <row r="1226">
          <cell r="A1226" t="str">
            <v>P</v>
          </cell>
          <cell r="B1226" t="str">
            <v xml:space="preserve"> Buruh tak terampil</v>
          </cell>
          <cell r="E1226">
            <v>36</v>
          </cell>
          <cell r="F1226">
            <v>1</v>
          </cell>
          <cell r="G1226" t="str">
            <v>L 101</v>
          </cell>
          <cell r="H1226">
            <v>36</v>
          </cell>
          <cell r="I1226">
            <v>21900</v>
          </cell>
          <cell r="J1226">
            <v>788400</v>
          </cell>
        </row>
        <row r="1227">
          <cell r="A1227" t="str">
            <v>E</v>
          </cell>
          <cell r="B1227" t="str">
            <v xml:space="preserve"> Mandor</v>
          </cell>
          <cell r="E1227">
            <v>1</v>
          </cell>
          <cell r="F1227">
            <v>1</v>
          </cell>
          <cell r="G1227" t="str">
            <v>L 061</v>
          </cell>
          <cell r="H1227">
            <v>1</v>
          </cell>
          <cell r="I1227">
            <v>34900</v>
          </cell>
          <cell r="J1227">
            <v>34900</v>
          </cell>
        </row>
        <row r="1228">
          <cell r="A1228" t="str">
            <v>K</v>
          </cell>
          <cell r="B1228" t="str">
            <v xml:space="preserve"> Sopir terampil</v>
          </cell>
          <cell r="E1228">
            <v>2</v>
          </cell>
          <cell r="F1228">
            <v>1</v>
          </cell>
          <cell r="G1228" t="str">
            <v>L 091</v>
          </cell>
          <cell r="H1228">
            <v>2</v>
          </cell>
          <cell r="I1228">
            <v>30000</v>
          </cell>
          <cell r="J1228">
            <v>60000</v>
          </cell>
        </row>
        <row r="1229">
          <cell r="A1229" t="str">
            <v>E</v>
          </cell>
          <cell r="B1229" t="str">
            <v xml:space="preserve"> Pembantu sopir</v>
          </cell>
          <cell r="E1229">
            <v>2</v>
          </cell>
          <cell r="F1229">
            <v>1</v>
          </cell>
          <cell r="G1229" t="str">
            <v>L 099</v>
          </cell>
          <cell r="H1229">
            <v>2</v>
          </cell>
          <cell r="I1229">
            <v>21900</v>
          </cell>
          <cell r="J1229">
            <v>43800</v>
          </cell>
        </row>
        <row r="1230">
          <cell r="A1230" t="str">
            <v>R</v>
          </cell>
        </row>
        <row r="1231">
          <cell r="A1231" t="str">
            <v>J</v>
          </cell>
        </row>
        <row r="1232">
          <cell r="A1232" t="str">
            <v>A</v>
          </cell>
        </row>
        <row r="1240">
          <cell r="D1240" t="str">
            <v xml:space="preserve"> JUMLAH BIAYA UNTUK PEKERJA</v>
          </cell>
          <cell r="L1240">
            <v>927100</v>
          </cell>
        </row>
        <row r="1241">
          <cell r="B1241" t="str">
            <v>MATERIAL</v>
          </cell>
          <cell r="F1241" t="str">
            <v>SATUAN</v>
          </cell>
          <cell r="G1241" t="str">
            <v>KODE</v>
          </cell>
          <cell r="H1241" t="str">
            <v>TOTAL VOL</v>
          </cell>
          <cell r="I1241" t="str">
            <v>HARGA SATUAN</v>
          </cell>
          <cell r="J1241" t="str">
            <v>BIAYA</v>
          </cell>
          <cell r="K1241" t="str">
            <v>SUB TOTAL</v>
          </cell>
        </row>
        <row r="1242">
          <cell r="I1242" t="str">
            <v>(Rp/Satuan)</v>
          </cell>
          <cell r="J1242" t="str">
            <v>(Rp)</v>
          </cell>
          <cell r="K1242" t="str">
            <v>(Rp)</v>
          </cell>
        </row>
        <row r="1244">
          <cell r="A1244" t="str">
            <v>M</v>
          </cell>
          <cell r="B1244" t="str">
            <v xml:space="preserve"> Alat bantu ( set @ 3 alat )</v>
          </cell>
          <cell r="F1244" t="str">
            <v>set</v>
          </cell>
          <cell r="G1244" t="str">
            <v>M 170</v>
          </cell>
          <cell r="H1244">
            <v>1.44</v>
          </cell>
          <cell r="I1244">
            <v>49890</v>
          </cell>
          <cell r="J1244">
            <v>71841.600000000006</v>
          </cell>
        </row>
        <row r="1245">
          <cell r="A1245" t="str">
            <v>A</v>
          </cell>
        </row>
        <row r="1246">
          <cell r="A1246" t="str">
            <v xml:space="preserve">T </v>
          </cell>
        </row>
        <row r="1247">
          <cell r="A1247" t="str">
            <v>E</v>
          </cell>
        </row>
        <row r="1248">
          <cell r="A1248" t="str">
            <v>R</v>
          </cell>
        </row>
        <row r="1249">
          <cell r="A1249" t="str">
            <v>I</v>
          </cell>
        </row>
        <row r="1250">
          <cell r="A1250" t="str">
            <v>A</v>
          </cell>
        </row>
        <row r="1251">
          <cell r="A1251" t="str">
            <v>L</v>
          </cell>
        </row>
        <row r="1253">
          <cell r="E1253" t="str">
            <v/>
          </cell>
        </row>
        <row r="1254">
          <cell r="E1254" t="str">
            <v/>
          </cell>
        </row>
        <row r="1255">
          <cell r="B1255" t="str">
            <v/>
          </cell>
          <cell r="E1255" t="str">
            <v/>
          </cell>
          <cell r="F1255" t="str">
            <v/>
          </cell>
          <cell r="G1255" t="str">
            <v/>
          </cell>
          <cell r="H1255" t="str">
            <v/>
          </cell>
          <cell r="I1255" t="str">
            <v/>
          </cell>
        </row>
        <row r="1256">
          <cell r="B1256" t="str">
            <v/>
          </cell>
          <cell r="E1256" t="str">
            <v/>
          </cell>
          <cell r="F1256" t="str">
            <v/>
          </cell>
          <cell r="G1256" t="str">
            <v/>
          </cell>
          <cell r="H1256" t="str">
            <v/>
          </cell>
          <cell r="I1256" t="str">
            <v/>
          </cell>
        </row>
        <row r="1257">
          <cell r="A1257" t="str">
            <v/>
          </cell>
        </row>
        <row r="1258">
          <cell r="D1258" t="str">
            <v xml:space="preserve"> JUMLAH BIAYA UNTUK MATERIAL</v>
          </cell>
          <cell r="L1258">
            <v>71841.600000000006</v>
          </cell>
        </row>
        <row r="1259">
          <cell r="B1259" t="str">
            <v>PERALATAN</v>
          </cell>
          <cell r="E1259" t="str">
            <v>JUMLAH</v>
          </cell>
          <cell r="F1259" t="str">
            <v xml:space="preserve">HARI </v>
          </cell>
          <cell r="G1259" t="str">
            <v>KODE</v>
          </cell>
          <cell r="H1259" t="str">
            <v>JAM KERJA</v>
          </cell>
          <cell r="I1259" t="str">
            <v>HARGA</v>
          </cell>
          <cell r="J1259" t="str">
            <v>BIAYA</v>
          </cell>
          <cell r="K1259" t="str">
            <v>SUB TOTAL</v>
          </cell>
        </row>
        <row r="1260">
          <cell r="E1260" t="str">
            <v>ALAT</v>
          </cell>
          <cell r="F1260" t="str">
            <v>KERJA</v>
          </cell>
          <cell r="I1260" t="str">
            <v>(Rp/Jam)</v>
          </cell>
          <cell r="J1260" t="str">
            <v>(Rp)</v>
          </cell>
          <cell r="K1260" t="str">
            <v>(Rp)</v>
          </cell>
        </row>
        <row r="1262">
          <cell r="A1262" t="str">
            <v>P</v>
          </cell>
          <cell r="B1262" t="str">
            <v xml:space="preserve"> Truk bak terbuka 3,5 ton / 115 HP</v>
          </cell>
          <cell r="E1262">
            <v>2</v>
          </cell>
          <cell r="F1262">
            <v>1</v>
          </cell>
          <cell r="G1262" t="str">
            <v>E 221</v>
          </cell>
          <cell r="H1262">
            <v>10</v>
          </cell>
          <cell r="I1262">
            <v>54790</v>
          </cell>
          <cell r="J1262">
            <v>547900</v>
          </cell>
        </row>
        <row r="1263">
          <cell r="A1263" t="str">
            <v>E</v>
          </cell>
        </row>
        <row r="1264">
          <cell r="A1264" t="str">
            <v>R</v>
          </cell>
        </row>
        <row r="1265">
          <cell r="A1265" t="str">
            <v>A</v>
          </cell>
        </row>
        <row r="1266">
          <cell r="A1266" t="str">
            <v>L</v>
          </cell>
        </row>
        <row r="1267">
          <cell r="A1267" t="str">
            <v>A</v>
          </cell>
        </row>
        <row r="1268">
          <cell r="A1268" t="str">
            <v>T</v>
          </cell>
        </row>
        <row r="1269">
          <cell r="A1269" t="str">
            <v>A</v>
          </cell>
        </row>
        <row r="1270">
          <cell r="A1270" t="str">
            <v>N</v>
          </cell>
        </row>
        <row r="1276">
          <cell r="D1276" t="str">
            <v xml:space="preserve"> JUMLAH BIAYA UNTUK PERALATAN</v>
          </cell>
          <cell r="L1276">
            <v>547900</v>
          </cell>
        </row>
        <row r="1277">
          <cell r="J1277" t="str">
            <v xml:space="preserve"> T O T A L (Rp)</v>
          </cell>
          <cell r="L1277">
            <v>1546841.6</v>
          </cell>
        </row>
        <row r="1279">
          <cell r="B1279" t="str">
            <v>VOLUME  :</v>
          </cell>
          <cell r="C1279">
            <v>32</v>
          </cell>
          <cell r="E1279" t="str">
            <v>SATUAN  :</v>
          </cell>
          <cell r="F1279" t="str">
            <v>M3</v>
          </cell>
          <cell r="H1279" t="str">
            <v>HARGA SATUAN  :</v>
          </cell>
          <cell r="I1279">
            <v>48338.8</v>
          </cell>
          <cell r="J1279" t="str">
            <v xml:space="preserve">                  per</v>
          </cell>
          <cell r="K1279" t="str">
            <v>M3</v>
          </cell>
        </row>
        <row r="1362">
          <cell r="A1362" t="str">
            <v>ANALISA HARGA SATUAN</v>
          </cell>
          <cell r="L1362" t="str">
            <v>KODE</v>
          </cell>
        </row>
        <row r="1363">
          <cell r="A1363" t="str">
            <v>PENYIAPAN TANAH DASAR</v>
          </cell>
        </row>
        <row r="1364">
          <cell r="A1364" t="str">
            <v>(MENGGUNAKAN BURUH)</v>
          </cell>
          <cell r="L1364" t="str">
            <v>K. 341</v>
          </cell>
        </row>
        <row r="1366">
          <cell r="A1366" t="str">
            <v xml:space="preserve"> PROPINSI            :</v>
          </cell>
          <cell r="C1366" t="str">
            <v>LAMPUNG</v>
          </cell>
          <cell r="E1366" t="str">
            <v>KODE</v>
          </cell>
          <cell r="F1366" t="str">
            <v xml:space="preserve">KOTA </v>
          </cell>
          <cell r="H1366" t="str">
            <v>KODE</v>
          </cell>
          <cell r="I1366" t="str">
            <v xml:space="preserve"> DISIAPKAN OLEH :</v>
          </cell>
          <cell r="K1366" t="str">
            <v>TANGGAL</v>
          </cell>
        </row>
        <row r="1367">
          <cell r="E1367" t="str">
            <v>[071]</v>
          </cell>
          <cell r="F1367" t="str">
            <v>BANDAR LAMPUNG</v>
          </cell>
          <cell r="H1367" t="str">
            <v>[018]</v>
          </cell>
          <cell r="I1367" t="str">
            <v>CV.PUTERA LAMPALA</v>
          </cell>
          <cell r="K1367" t="str">
            <v>09 Agustus 2005</v>
          </cell>
        </row>
        <row r="1370">
          <cell r="A1370" t="str">
            <v xml:space="preserve"> URAIAN</v>
          </cell>
          <cell r="F1370" t="str">
            <v xml:space="preserve"> ANGGAPAN / ASUMSI</v>
          </cell>
        </row>
        <row r="1371">
          <cell r="A1371" t="str">
            <v xml:space="preserve"> 1.</v>
          </cell>
          <cell r="B1371" t="str">
            <v>Pembentukan tanah dasar dengan tenaga manusia</v>
          </cell>
          <cell r="F1371" t="str">
            <v xml:space="preserve"> 1. Menggunakan tenaga orang (8m x 400m/hari)</v>
          </cell>
        </row>
        <row r="1372">
          <cell r="A1372" t="str">
            <v xml:space="preserve"> 2.</v>
          </cell>
          <cell r="B1372" t="str">
            <v>Dipadatkan dengan mesin gilas 3 roda sampai 100 %</v>
          </cell>
          <cell r="F1372" t="str">
            <v xml:space="preserve"> 2. Damija dibersihkan dari semak dll</v>
          </cell>
        </row>
        <row r="1373">
          <cell r="B1373" t="str">
            <v>MDD (AASSHTO T 99)</v>
          </cell>
          <cell r="F1373" t="str">
            <v xml:space="preserve"> 3. Lebar dasar jalan 8 m</v>
          </cell>
        </row>
        <row r="1374">
          <cell r="F1374" t="str">
            <v xml:space="preserve"> 4. Hasil kerja menyiapkan dasar jalan 400m/hari</v>
          </cell>
        </row>
        <row r="1375">
          <cell r="F1375" t="str">
            <v xml:space="preserve"> 5. Kapasitas kerja 40 m2/orang-hari</v>
          </cell>
        </row>
        <row r="1376">
          <cell r="F1376" t="str">
            <v xml:space="preserve"> 6. Umur alat bantu rata-rata 1 bulan/orang/set @ 3 alat</v>
          </cell>
        </row>
        <row r="1383">
          <cell r="B1383" t="str">
            <v>PEKERJA</v>
          </cell>
          <cell r="E1383" t="str">
            <v>JUMLAH</v>
          </cell>
          <cell r="F1383" t="str">
            <v>HARI</v>
          </cell>
          <cell r="G1383" t="str">
            <v>KODE</v>
          </cell>
          <cell r="H1383" t="str">
            <v>TOTAL VOL</v>
          </cell>
          <cell r="I1383" t="str">
            <v>UPAH</v>
          </cell>
          <cell r="J1383" t="str">
            <v>BIAYA</v>
          </cell>
          <cell r="K1383" t="str">
            <v>SUB TOTAL</v>
          </cell>
        </row>
        <row r="1384">
          <cell r="E1384" t="str">
            <v>ORANG</v>
          </cell>
          <cell r="H1384" t="str">
            <v>(Orang hari)</v>
          </cell>
          <cell r="I1384" t="str">
            <v>(Rp/Org/Hari)</v>
          </cell>
          <cell r="J1384" t="str">
            <v>(Rp)</v>
          </cell>
          <cell r="K1384" t="str">
            <v>(Rp)</v>
          </cell>
        </row>
        <row r="1386">
          <cell r="A1386" t="str">
            <v>P</v>
          </cell>
          <cell r="B1386" t="str">
            <v>Buruh tak terampil</v>
          </cell>
          <cell r="E1386">
            <v>80</v>
          </cell>
          <cell r="F1386">
            <v>1</v>
          </cell>
          <cell r="G1386" t="str">
            <v>L 101</v>
          </cell>
          <cell r="H1386">
            <v>80</v>
          </cell>
          <cell r="I1386">
            <v>21900</v>
          </cell>
          <cell r="J1386">
            <v>1752000</v>
          </cell>
        </row>
        <row r="1387">
          <cell r="A1387" t="str">
            <v>E</v>
          </cell>
          <cell r="B1387" t="str">
            <v>Mandor</v>
          </cell>
          <cell r="E1387">
            <v>1</v>
          </cell>
          <cell r="F1387">
            <v>1</v>
          </cell>
          <cell r="G1387" t="str">
            <v>L 061</v>
          </cell>
          <cell r="H1387">
            <v>1</v>
          </cell>
          <cell r="I1387">
            <v>34900</v>
          </cell>
          <cell r="J1387">
            <v>34900</v>
          </cell>
        </row>
        <row r="1388">
          <cell r="A1388" t="str">
            <v>K</v>
          </cell>
          <cell r="B1388" t="str">
            <v>Operator Terampil</v>
          </cell>
          <cell r="E1388">
            <v>1</v>
          </cell>
          <cell r="F1388">
            <v>1</v>
          </cell>
          <cell r="G1388" t="str">
            <v>L 081</v>
          </cell>
          <cell r="H1388">
            <v>1</v>
          </cell>
          <cell r="I1388">
            <v>34900</v>
          </cell>
          <cell r="J1388">
            <v>34900</v>
          </cell>
        </row>
        <row r="1389">
          <cell r="A1389" t="str">
            <v>E</v>
          </cell>
          <cell r="B1389" t="str">
            <v>Pembantu Operator</v>
          </cell>
          <cell r="E1389">
            <v>1</v>
          </cell>
          <cell r="F1389">
            <v>1</v>
          </cell>
          <cell r="G1389" t="str">
            <v>L 083</v>
          </cell>
          <cell r="H1389">
            <v>1</v>
          </cell>
          <cell r="I1389">
            <v>21900</v>
          </cell>
          <cell r="J1389">
            <v>21900</v>
          </cell>
        </row>
        <row r="1390">
          <cell r="A1390" t="str">
            <v>R</v>
          </cell>
        </row>
        <row r="1391">
          <cell r="A1391" t="str">
            <v>J</v>
          </cell>
        </row>
        <row r="1392">
          <cell r="A1392" t="str">
            <v>A</v>
          </cell>
        </row>
        <row r="1400">
          <cell r="D1400" t="str">
            <v xml:space="preserve"> JUMLAH BIAYA UNTUK PEKERJA</v>
          </cell>
          <cell r="L1400">
            <v>1843700</v>
          </cell>
        </row>
        <row r="1401">
          <cell r="B1401" t="str">
            <v>MATERIAL</v>
          </cell>
          <cell r="F1401" t="str">
            <v>SATUAN</v>
          </cell>
          <cell r="G1401" t="str">
            <v>KODE</v>
          </cell>
          <cell r="H1401" t="str">
            <v>TOTAL VOL</v>
          </cell>
          <cell r="I1401" t="str">
            <v>HARGA SATUAN</v>
          </cell>
          <cell r="J1401" t="str">
            <v>BIAYA</v>
          </cell>
          <cell r="K1401" t="str">
            <v>SUB TOTAL</v>
          </cell>
        </row>
        <row r="1402">
          <cell r="H1402" t="str">
            <v>(Orang hari)</v>
          </cell>
          <cell r="I1402" t="str">
            <v>(Rp.)</v>
          </cell>
          <cell r="J1402" t="str">
            <v>(Rp)</v>
          </cell>
          <cell r="K1402" t="str">
            <v>(Rp)</v>
          </cell>
        </row>
        <row r="1404">
          <cell r="A1404" t="str">
            <v>M</v>
          </cell>
          <cell r="B1404" t="str">
            <v>Alat bantu (set @ 3 alat)</v>
          </cell>
          <cell r="F1404" t="str">
            <v>Set</v>
          </cell>
          <cell r="G1404" t="str">
            <v>M 170</v>
          </cell>
          <cell r="H1404">
            <v>3.2</v>
          </cell>
          <cell r="I1404">
            <v>49890</v>
          </cell>
          <cell r="J1404">
            <v>159648</v>
          </cell>
        </row>
        <row r="1405">
          <cell r="A1405" t="str">
            <v>A</v>
          </cell>
        </row>
        <row r="1406">
          <cell r="A1406" t="str">
            <v>T</v>
          </cell>
        </row>
        <row r="1407">
          <cell r="A1407" t="str">
            <v>E</v>
          </cell>
        </row>
        <row r="1408">
          <cell r="A1408" t="str">
            <v>R</v>
          </cell>
        </row>
        <row r="1409">
          <cell r="A1409" t="str">
            <v>I</v>
          </cell>
        </row>
        <row r="1410">
          <cell r="A1410" t="str">
            <v>A</v>
          </cell>
        </row>
        <row r="1411">
          <cell r="A1411" t="str">
            <v>L</v>
          </cell>
        </row>
        <row r="1413">
          <cell r="E1413" t="str">
            <v/>
          </cell>
        </row>
        <row r="1414">
          <cell r="E1414" t="str">
            <v/>
          </cell>
        </row>
        <row r="1415">
          <cell r="E1415" t="str">
            <v/>
          </cell>
        </row>
        <row r="1416">
          <cell r="E1416" t="str">
            <v/>
          </cell>
        </row>
        <row r="1418">
          <cell r="D1418" t="str">
            <v xml:space="preserve"> JUMLAH BIAYA UNTUK MATERIAL</v>
          </cell>
          <cell r="L1418">
            <v>159648</v>
          </cell>
        </row>
        <row r="1419">
          <cell r="B1419" t="str">
            <v>PERALATAN</v>
          </cell>
          <cell r="E1419" t="str">
            <v>JUMLAH</v>
          </cell>
          <cell r="F1419" t="str">
            <v xml:space="preserve">HARI </v>
          </cell>
          <cell r="G1419" t="str">
            <v>KODE</v>
          </cell>
          <cell r="H1419" t="str">
            <v>JAM KERJA</v>
          </cell>
          <cell r="I1419" t="str">
            <v>HARGA</v>
          </cell>
          <cell r="J1419" t="str">
            <v>BIAYA</v>
          </cell>
          <cell r="K1419" t="str">
            <v>SUB TOTAL</v>
          </cell>
        </row>
        <row r="1420">
          <cell r="E1420" t="str">
            <v>ALAT</v>
          </cell>
          <cell r="F1420" t="str">
            <v>KERJA</v>
          </cell>
          <cell r="I1420" t="str">
            <v>(Rp/Jam)</v>
          </cell>
          <cell r="J1420" t="str">
            <v>(Rp)</v>
          </cell>
          <cell r="K1420" t="str">
            <v>(Rp)</v>
          </cell>
        </row>
        <row r="1422">
          <cell r="A1422" t="str">
            <v>P</v>
          </cell>
          <cell r="B1422" t="str">
            <v>Mesin Gilas 3 Roda 8 - 10 ton</v>
          </cell>
          <cell r="E1422">
            <v>1</v>
          </cell>
          <cell r="F1422">
            <v>1</v>
          </cell>
          <cell r="G1422" t="str">
            <v>E 080</v>
          </cell>
          <cell r="H1422">
            <v>5</v>
          </cell>
          <cell r="I1422">
            <v>99680</v>
          </cell>
          <cell r="J1422">
            <v>498400</v>
          </cell>
        </row>
        <row r="1423">
          <cell r="A1423" t="str">
            <v>E</v>
          </cell>
        </row>
        <row r="1424">
          <cell r="A1424" t="str">
            <v>R</v>
          </cell>
        </row>
        <row r="1425">
          <cell r="A1425" t="str">
            <v>A</v>
          </cell>
        </row>
        <row r="1426">
          <cell r="A1426" t="str">
            <v>L</v>
          </cell>
        </row>
        <row r="1427">
          <cell r="A1427" t="str">
            <v>A</v>
          </cell>
        </row>
        <row r="1428">
          <cell r="A1428" t="str">
            <v>T</v>
          </cell>
        </row>
        <row r="1429">
          <cell r="A1429" t="str">
            <v>A</v>
          </cell>
        </row>
        <row r="1430">
          <cell r="A1430" t="str">
            <v>N</v>
          </cell>
        </row>
        <row r="1436">
          <cell r="D1436" t="str">
            <v xml:space="preserve"> JUMLAH BIAYA UNTUK PERALATAN</v>
          </cell>
          <cell r="L1436">
            <v>498400</v>
          </cell>
        </row>
        <row r="1437">
          <cell r="J1437" t="str">
            <v xml:space="preserve"> T O T A L (Rp)</v>
          </cell>
          <cell r="L1437">
            <v>2501748</v>
          </cell>
        </row>
        <row r="1439">
          <cell r="B1439" t="str">
            <v>VOLUME  :</v>
          </cell>
          <cell r="C1439">
            <v>32</v>
          </cell>
          <cell r="E1439" t="str">
            <v>SATUAN  :</v>
          </cell>
          <cell r="F1439" t="str">
            <v>Are</v>
          </cell>
          <cell r="H1439" t="str">
            <v>HARGA SATUAN  :</v>
          </cell>
          <cell r="I1439">
            <v>78179.63</v>
          </cell>
          <cell r="J1439" t="str">
            <v xml:space="preserve">                  per</v>
          </cell>
          <cell r="K1439" t="str">
            <v>Are</v>
          </cell>
        </row>
        <row r="1842">
          <cell r="A1842" t="str">
            <v>ANALISA HARGA SATUAN</v>
          </cell>
          <cell r="L1842" t="str">
            <v>KODE</v>
          </cell>
        </row>
        <row r="1843">
          <cell r="A1843" t="str">
            <v>MEMBERSIHKAN SEMAK DLL PADA BAHU JALAN</v>
          </cell>
        </row>
        <row r="1844">
          <cell r="A1844" t="str">
            <v>(MENGGUNAKAN BURUH)</v>
          </cell>
          <cell r="L1844" t="str">
            <v>K. 422</v>
          </cell>
        </row>
        <row r="1846">
          <cell r="A1846" t="str">
            <v xml:space="preserve"> PROPINSI            :</v>
          </cell>
          <cell r="C1846" t="str">
            <v>LAMPUNG</v>
          </cell>
          <cell r="E1846" t="str">
            <v>KODE</v>
          </cell>
          <cell r="F1846" t="str">
            <v xml:space="preserve">KOTA </v>
          </cell>
          <cell r="H1846" t="str">
            <v>KODE</v>
          </cell>
          <cell r="I1846" t="str">
            <v xml:space="preserve"> DISIAPKAN OLEH :</v>
          </cell>
          <cell r="K1846" t="str">
            <v>TANGGAL</v>
          </cell>
        </row>
        <row r="1847">
          <cell r="E1847" t="str">
            <v>[071]</v>
          </cell>
          <cell r="F1847" t="str">
            <v>BANDAR LAMPUNG</v>
          </cell>
          <cell r="H1847" t="str">
            <v>[018]</v>
          </cell>
          <cell r="I1847" t="str">
            <v>CV.PUTERA LAMPALA</v>
          </cell>
          <cell r="K1847" t="str">
            <v>09 Agustus 2005</v>
          </cell>
        </row>
        <row r="1850">
          <cell r="A1850" t="str">
            <v xml:space="preserve"> URAIAN</v>
          </cell>
          <cell r="F1850" t="str">
            <v xml:space="preserve"> ANGGAPAN / ASUMSI</v>
          </cell>
        </row>
        <row r="1851">
          <cell r="A1851" t="str">
            <v xml:space="preserve"> 1.</v>
          </cell>
          <cell r="B1851" t="str">
            <v>Potong semak belukar yang tumbuh pada</v>
          </cell>
          <cell r="F1851" t="str">
            <v xml:space="preserve"> 1. Menggunakan tenaga manusia ( 2 x1,5 x 500 m/hari )</v>
          </cell>
        </row>
        <row r="1852">
          <cell r="A1852" t="str">
            <v/>
          </cell>
          <cell r="B1852" t="str">
            <v>bahu jalan</v>
          </cell>
          <cell r="F1852" t="str">
            <v xml:space="preserve"> 2. Dengan lebar 1,5 m dari tepi jalan rata-rata luas yang dibersihkan 1500 m2/Km </v>
          </cell>
        </row>
        <row r="1853">
          <cell r="A1853" t="str">
            <v xml:space="preserve"> 2.</v>
          </cell>
          <cell r="B1853" t="str">
            <v xml:space="preserve">Bersihkan rumput/semak dari bahu jalan dan </v>
          </cell>
          <cell r="F1853" t="str">
            <v xml:space="preserve">     satu sisi</v>
          </cell>
        </row>
        <row r="1854">
          <cell r="A1854" t="str">
            <v/>
          </cell>
          <cell r="B1854" t="str">
            <v>aspal</v>
          </cell>
          <cell r="F1854" t="str">
            <v xml:space="preserve"> 3. Hasil kerja 60 m2/orang-hari</v>
          </cell>
        </row>
        <row r="1855">
          <cell r="F1855" t="str">
            <v xml:space="preserve"> 4. Sampah/reruntuhan dibuang sejauh 1 km</v>
          </cell>
        </row>
        <row r="1856">
          <cell r="F1856" t="str">
            <v xml:space="preserve"> 5. Umur alat bantu 1 bulan/orang/set @ 3 alat</v>
          </cell>
        </row>
        <row r="1862">
          <cell r="F1862" t="str">
            <v/>
          </cell>
        </row>
        <row r="1863">
          <cell r="B1863" t="str">
            <v>PEKERJA</v>
          </cell>
          <cell r="E1863" t="str">
            <v>JUMLAH</v>
          </cell>
          <cell r="F1863" t="str">
            <v>HARI</v>
          </cell>
          <cell r="G1863" t="str">
            <v>KODE</v>
          </cell>
          <cell r="H1863" t="str">
            <v>TOTAL VOL</v>
          </cell>
          <cell r="I1863" t="str">
            <v>UPAH</v>
          </cell>
          <cell r="J1863" t="str">
            <v>BIAYA</v>
          </cell>
          <cell r="K1863" t="str">
            <v>SUB TOTAL</v>
          </cell>
        </row>
        <row r="1864">
          <cell r="E1864" t="str">
            <v>ORANG</v>
          </cell>
          <cell r="H1864" t="str">
            <v>(Orang-hari)</v>
          </cell>
          <cell r="I1864" t="str">
            <v>(Rp/Org/Hari)</v>
          </cell>
          <cell r="J1864" t="str">
            <v>(Rp)</v>
          </cell>
          <cell r="K1864" t="str">
            <v>(Rp)</v>
          </cell>
        </row>
        <row r="1866">
          <cell r="A1866" t="str">
            <v>P</v>
          </cell>
          <cell r="B1866" t="str">
            <v xml:space="preserve"> Buruh tak terampil</v>
          </cell>
          <cell r="E1866">
            <v>25</v>
          </cell>
          <cell r="F1866">
            <v>1</v>
          </cell>
          <cell r="G1866" t="str">
            <v>L 101</v>
          </cell>
          <cell r="H1866">
            <v>25</v>
          </cell>
          <cell r="I1866">
            <v>21900</v>
          </cell>
          <cell r="J1866">
            <v>547500</v>
          </cell>
        </row>
        <row r="1867">
          <cell r="A1867" t="str">
            <v>E</v>
          </cell>
          <cell r="B1867" t="str">
            <v xml:space="preserve"> Mandor</v>
          </cell>
          <cell r="E1867">
            <v>1</v>
          </cell>
          <cell r="F1867">
            <v>1</v>
          </cell>
          <cell r="G1867" t="str">
            <v>L 061</v>
          </cell>
          <cell r="H1867">
            <v>1</v>
          </cell>
          <cell r="I1867">
            <v>34900</v>
          </cell>
          <cell r="J1867">
            <v>34900</v>
          </cell>
        </row>
        <row r="1868">
          <cell r="A1868" t="str">
            <v>K</v>
          </cell>
        </row>
        <row r="1869">
          <cell r="A1869" t="str">
            <v>E</v>
          </cell>
        </row>
        <row r="1870">
          <cell r="A1870" t="str">
            <v>R</v>
          </cell>
        </row>
        <row r="1871">
          <cell r="A1871" t="str">
            <v>J</v>
          </cell>
        </row>
        <row r="1872">
          <cell r="A1872" t="str">
            <v>A</v>
          </cell>
        </row>
        <row r="1880">
          <cell r="D1880" t="str">
            <v xml:space="preserve"> JUMLAH BIAYA UNTUK PEKERJA</v>
          </cell>
          <cell r="L1880">
            <v>582400</v>
          </cell>
        </row>
        <row r="1881">
          <cell r="B1881" t="str">
            <v>MATERIAL</v>
          </cell>
          <cell r="F1881" t="str">
            <v>SATUAN</v>
          </cell>
          <cell r="G1881" t="str">
            <v>KODE</v>
          </cell>
          <cell r="H1881" t="str">
            <v>TOTAL VOL</v>
          </cell>
          <cell r="I1881" t="str">
            <v>HARGA SATUAN</v>
          </cell>
          <cell r="J1881" t="str">
            <v>BIAYA</v>
          </cell>
          <cell r="K1881" t="str">
            <v>SUB TOTAL</v>
          </cell>
        </row>
        <row r="1882">
          <cell r="I1882" t="str">
            <v>(Rp/Satuan)</v>
          </cell>
          <cell r="J1882" t="str">
            <v>(Rp)</v>
          </cell>
          <cell r="K1882" t="str">
            <v>(Rp)</v>
          </cell>
        </row>
        <row r="1883">
          <cell r="A1883" t="str">
            <v/>
          </cell>
        </row>
        <row r="1884">
          <cell r="A1884" t="str">
            <v>M</v>
          </cell>
          <cell r="B1884" t="str">
            <v>Alat bantu ( set @ 3 alat )</v>
          </cell>
          <cell r="F1884" t="str">
            <v>set</v>
          </cell>
          <cell r="G1884" t="str">
            <v>M 170</v>
          </cell>
          <cell r="H1884">
            <v>1</v>
          </cell>
          <cell r="I1884">
            <v>49890</v>
          </cell>
          <cell r="J1884">
            <v>49890</v>
          </cell>
        </row>
        <row r="1885">
          <cell r="A1885" t="str">
            <v>A</v>
          </cell>
        </row>
        <row r="1886">
          <cell r="A1886" t="str">
            <v>T</v>
          </cell>
        </row>
        <row r="1887">
          <cell r="A1887" t="str">
            <v>E</v>
          </cell>
        </row>
        <row r="1888">
          <cell r="A1888" t="str">
            <v>R</v>
          </cell>
        </row>
        <row r="1889">
          <cell r="A1889" t="str">
            <v>I</v>
          </cell>
        </row>
        <row r="1890">
          <cell r="A1890" t="str">
            <v>A</v>
          </cell>
        </row>
        <row r="1891">
          <cell r="A1891" t="str">
            <v>L</v>
          </cell>
        </row>
        <row r="1893">
          <cell r="B1893" t="str">
            <v/>
          </cell>
          <cell r="E1893" t="str">
            <v/>
          </cell>
          <cell r="F1893" t="str">
            <v/>
          </cell>
          <cell r="G1893" t="str">
            <v/>
          </cell>
          <cell r="H1893" t="str">
            <v/>
          </cell>
          <cell r="I1893" t="str">
            <v/>
          </cell>
        </row>
        <row r="1894">
          <cell r="B1894" t="str">
            <v/>
          </cell>
          <cell r="E1894" t="str">
            <v/>
          </cell>
          <cell r="F1894" t="str">
            <v/>
          </cell>
          <cell r="G1894" t="str">
            <v/>
          </cell>
          <cell r="H1894" t="str">
            <v/>
          </cell>
          <cell r="I1894" t="str">
            <v/>
          </cell>
        </row>
        <row r="1895">
          <cell r="B1895" t="str">
            <v/>
          </cell>
          <cell r="E1895" t="str">
            <v/>
          </cell>
          <cell r="F1895" t="str">
            <v/>
          </cell>
          <cell r="G1895" t="str">
            <v/>
          </cell>
          <cell r="H1895" t="str">
            <v/>
          </cell>
          <cell r="I1895" t="str">
            <v/>
          </cell>
        </row>
        <row r="1896">
          <cell r="B1896" t="str">
            <v/>
          </cell>
          <cell r="E1896" t="str">
            <v/>
          </cell>
          <cell r="F1896" t="str">
            <v/>
          </cell>
          <cell r="G1896" t="str">
            <v/>
          </cell>
          <cell r="H1896" t="str">
            <v/>
          </cell>
          <cell r="I1896" t="str">
            <v/>
          </cell>
        </row>
        <row r="1898">
          <cell r="D1898" t="str">
            <v xml:space="preserve"> JUMLAH BIAYA UNTUK MATERIAL</v>
          </cell>
          <cell r="L1898">
            <v>49890</v>
          </cell>
        </row>
        <row r="1899">
          <cell r="B1899" t="str">
            <v>PERALATAN</v>
          </cell>
          <cell r="E1899" t="str">
            <v>JUMLAH</v>
          </cell>
          <cell r="F1899" t="str">
            <v xml:space="preserve">HARI </v>
          </cell>
          <cell r="G1899" t="str">
            <v>KODE</v>
          </cell>
          <cell r="H1899" t="str">
            <v>JAM KERJA</v>
          </cell>
          <cell r="I1899" t="str">
            <v>HARGA</v>
          </cell>
          <cell r="J1899" t="str">
            <v>BIAYA</v>
          </cell>
          <cell r="K1899" t="str">
            <v>SUB TOTAL</v>
          </cell>
        </row>
        <row r="1900">
          <cell r="E1900" t="str">
            <v>ALAT</v>
          </cell>
          <cell r="F1900" t="str">
            <v>KERJA</v>
          </cell>
          <cell r="I1900" t="str">
            <v>(Rp/Jam)</v>
          </cell>
          <cell r="J1900" t="str">
            <v>(Rp)</v>
          </cell>
          <cell r="K1900" t="str">
            <v>(Rp)</v>
          </cell>
        </row>
        <row r="1902">
          <cell r="A1902" t="str">
            <v>P</v>
          </cell>
        </row>
        <row r="1903">
          <cell r="A1903" t="str">
            <v>E</v>
          </cell>
        </row>
        <row r="1904">
          <cell r="A1904" t="str">
            <v>R</v>
          </cell>
        </row>
        <row r="1905">
          <cell r="A1905" t="str">
            <v>A</v>
          </cell>
        </row>
        <row r="1906">
          <cell r="A1906" t="str">
            <v>L</v>
          </cell>
        </row>
        <row r="1907">
          <cell r="A1907" t="str">
            <v>A</v>
          </cell>
        </row>
        <row r="1908">
          <cell r="A1908" t="str">
            <v>T</v>
          </cell>
        </row>
        <row r="1909">
          <cell r="A1909" t="str">
            <v>A</v>
          </cell>
        </row>
        <row r="1910">
          <cell r="A1910" t="str">
            <v>N</v>
          </cell>
        </row>
        <row r="1916">
          <cell r="D1916" t="str">
            <v xml:space="preserve"> JUMLAH BIAYA UNTUK PERALATAN</v>
          </cell>
          <cell r="L1916">
            <v>0</v>
          </cell>
        </row>
        <row r="1917">
          <cell r="J1917" t="str">
            <v xml:space="preserve"> T O T A L (Rp)</v>
          </cell>
          <cell r="L1917">
            <v>632290</v>
          </cell>
        </row>
        <row r="1919">
          <cell r="B1919" t="str">
            <v>VOLUME  :</v>
          </cell>
          <cell r="C1919">
            <v>15</v>
          </cell>
          <cell r="E1919" t="str">
            <v>SATUAN  :</v>
          </cell>
          <cell r="F1919" t="str">
            <v>Are</v>
          </cell>
          <cell r="H1919" t="str">
            <v>HARGA SATUAN  :</v>
          </cell>
          <cell r="I1919">
            <v>42152.67</v>
          </cell>
          <cell r="J1919" t="str">
            <v xml:space="preserve">                  per</v>
          </cell>
          <cell r="K1919" t="str">
            <v>Are</v>
          </cell>
        </row>
        <row r="2002">
          <cell r="A2002" t="str">
            <v>ANALISA HARGA SATUAN</v>
          </cell>
          <cell r="L2002" t="str">
            <v>KODE</v>
          </cell>
        </row>
        <row r="2003">
          <cell r="A2003" t="str">
            <v>MEMBERSIHKAN PARIT SAMPING</v>
          </cell>
        </row>
        <row r="2004">
          <cell r="A2004" t="str">
            <v>(MENGGUNAKAN BURUH)</v>
          </cell>
          <cell r="L2004" t="str">
            <v>K. 424</v>
          </cell>
        </row>
        <row r="2006">
          <cell r="A2006" t="str">
            <v xml:space="preserve"> PROPINSI            :</v>
          </cell>
          <cell r="C2006" t="str">
            <v>LAMPUNG</v>
          </cell>
          <cell r="E2006" t="str">
            <v>KODE</v>
          </cell>
          <cell r="F2006" t="str">
            <v xml:space="preserve">KOTA </v>
          </cell>
          <cell r="H2006" t="str">
            <v>KODE</v>
          </cell>
          <cell r="I2006" t="str">
            <v xml:space="preserve"> DISIAPKAN OLEH :</v>
          </cell>
          <cell r="K2006" t="str">
            <v>TANGGAL</v>
          </cell>
        </row>
        <row r="2007">
          <cell r="E2007" t="str">
            <v>[071]</v>
          </cell>
          <cell r="F2007" t="str">
            <v>BANDAR LAMPUNG</v>
          </cell>
          <cell r="H2007" t="str">
            <v>[018]</v>
          </cell>
          <cell r="I2007" t="str">
            <v>CV.PUTERA LAMPALA</v>
          </cell>
          <cell r="K2007" t="str">
            <v>09 Agustus 2005</v>
          </cell>
        </row>
        <row r="2010">
          <cell r="A2010" t="str">
            <v xml:space="preserve"> URAIAN</v>
          </cell>
          <cell r="F2010" t="str">
            <v xml:space="preserve"> ANGGAPAN / ASUMSI</v>
          </cell>
        </row>
        <row r="2011">
          <cell r="A2011" t="str">
            <v xml:space="preserve"> 1.</v>
          </cell>
          <cell r="B2011" t="str">
            <v>Bersihkan saluran samping dan gorong-gorong dari</v>
          </cell>
          <cell r="F2011" t="str">
            <v xml:space="preserve"> 1. Menggunakan Tenaga Manusia 500 m perhari</v>
          </cell>
        </row>
        <row r="2012">
          <cell r="B2012" t="str">
            <v>kotoran/sampah dan tumbuh-tumbuhan</v>
          </cell>
          <cell r="F2012" t="str">
            <v xml:space="preserve"> 2. Membersihkan sampah, kotoran yang menyumbat, tumbuh-tumbuhan dari parit</v>
          </cell>
        </row>
        <row r="2013">
          <cell r="A2013" t="str">
            <v xml:space="preserve"> 2. </v>
          </cell>
          <cell r="B2013" t="str">
            <v>Buang sampah/kotoran tersebut dengan</v>
          </cell>
          <cell r="F2013" t="str">
            <v xml:space="preserve">     dan gorong-gorong.</v>
          </cell>
        </row>
        <row r="2014">
          <cell r="B2014" t="str">
            <v>menggunakan truck, dimuat oleh tenaga orang</v>
          </cell>
          <cell r="F2014" t="str">
            <v xml:space="preserve"> 3. Pembuangan reruntuhan sejauh 1,00 km (10 m3/100m)</v>
          </cell>
        </row>
        <row r="2015">
          <cell r="F2015" t="str">
            <v xml:space="preserve"> 4. Kapasitas 1,6 rit PP/jam/truck</v>
          </cell>
        </row>
        <row r="2016">
          <cell r="F2016" t="str">
            <v xml:space="preserve"> 5. Penggunaan alat bantu 1 bulan/orang/set @ 3 alat.</v>
          </cell>
        </row>
        <row r="2023">
          <cell r="B2023" t="str">
            <v>PEKERJA</v>
          </cell>
          <cell r="E2023" t="str">
            <v>JUMLAH</v>
          </cell>
          <cell r="F2023" t="str">
            <v>HARI</v>
          </cell>
          <cell r="G2023" t="str">
            <v>KODE</v>
          </cell>
          <cell r="H2023" t="str">
            <v>TOTAL VOL</v>
          </cell>
          <cell r="I2023" t="str">
            <v>UPAH</v>
          </cell>
          <cell r="J2023" t="str">
            <v>BIAYA</v>
          </cell>
          <cell r="K2023" t="str">
            <v>SUB TOTAL</v>
          </cell>
        </row>
        <row r="2024">
          <cell r="E2024" t="str">
            <v>ORANG</v>
          </cell>
          <cell r="H2024" t="str">
            <v>(Orang hari)</v>
          </cell>
          <cell r="I2024" t="str">
            <v>(Rp/Org/Hari)</v>
          </cell>
          <cell r="J2024" t="str">
            <v>(Rp)</v>
          </cell>
          <cell r="K2024" t="str">
            <v>(Rp)</v>
          </cell>
        </row>
        <row r="2026">
          <cell r="A2026" t="str">
            <v>P</v>
          </cell>
          <cell r="B2026" t="str">
            <v>Buruh tak terampil</v>
          </cell>
          <cell r="E2026">
            <v>36</v>
          </cell>
          <cell r="F2026">
            <v>1</v>
          </cell>
          <cell r="G2026" t="str">
            <v>L 101</v>
          </cell>
          <cell r="H2026">
            <v>36</v>
          </cell>
          <cell r="I2026">
            <v>21900</v>
          </cell>
          <cell r="J2026">
            <v>788400</v>
          </cell>
        </row>
        <row r="2027">
          <cell r="A2027" t="str">
            <v>E</v>
          </cell>
          <cell r="B2027" t="str">
            <v>Mandor</v>
          </cell>
          <cell r="E2027">
            <v>1</v>
          </cell>
          <cell r="F2027">
            <v>1</v>
          </cell>
          <cell r="G2027" t="str">
            <v>L 061</v>
          </cell>
          <cell r="H2027">
            <v>1</v>
          </cell>
          <cell r="I2027">
            <v>34900</v>
          </cell>
          <cell r="J2027">
            <v>34900</v>
          </cell>
        </row>
        <row r="2028">
          <cell r="A2028" t="str">
            <v>K</v>
          </cell>
          <cell r="B2028" t="str">
            <v>Sopir Terampil</v>
          </cell>
          <cell r="E2028">
            <v>2</v>
          </cell>
          <cell r="F2028">
            <v>1</v>
          </cell>
          <cell r="G2028" t="str">
            <v>L 091</v>
          </cell>
          <cell r="H2028">
            <v>2</v>
          </cell>
          <cell r="I2028">
            <v>30000</v>
          </cell>
          <cell r="J2028">
            <v>60000</v>
          </cell>
        </row>
        <row r="2029">
          <cell r="A2029" t="str">
            <v>E</v>
          </cell>
          <cell r="B2029" t="str">
            <v>Pembantu Sopir</v>
          </cell>
          <cell r="E2029">
            <v>2</v>
          </cell>
          <cell r="F2029">
            <v>1</v>
          </cell>
          <cell r="G2029" t="str">
            <v>L 099</v>
          </cell>
          <cell r="H2029">
            <v>2</v>
          </cell>
          <cell r="I2029">
            <v>21900</v>
          </cell>
          <cell r="J2029">
            <v>43800</v>
          </cell>
        </row>
        <row r="2030">
          <cell r="A2030" t="str">
            <v>R</v>
          </cell>
        </row>
        <row r="2031">
          <cell r="A2031" t="str">
            <v>J</v>
          </cell>
        </row>
        <row r="2032">
          <cell r="A2032" t="str">
            <v>A</v>
          </cell>
        </row>
        <row r="2040">
          <cell r="D2040" t="str">
            <v xml:space="preserve"> JUMLAH BIAYA UNTUK PEKERJA</v>
          </cell>
          <cell r="L2040">
            <v>927100</v>
          </cell>
        </row>
        <row r="2041">
          <cell r="B2041" t="str">
            <v>MATERIAL</v>
          </cell>
          <cell r="F2041" t="str">
            <v>SATUAN</v>
          </cell>
          <cell r="G2041" t="str">
            <v>KODE</v>
          </cell>
          <cell r="H2041" t="str">
            <v>TOTAL VOL</v>
          </cell>
          <cell r="I2041" t="str">
            <v>HARGA SATUAN</v>
          </cell>
          <cell r="J2041" t="str">
            <v>BIAYA</v>
          </cell>
          <cell r="K2041" t="str">
            <v>SUB TOTAL</v>
          </cell>
        </row>
        <row r="2042">
          <cell r="H2042" t="str">
            <v>(Orang hari)</v>
          </cell>
          <cell r="I2042" t="str">
            <v>(Rp.)</v>
          </cell>
          <cell r="J2042" t="str">
            <v>(Rp)</v>
          </cell>
          <cell r="K2042" t="str">
            <v>(Rp)</v>
          </cell>
        </row>
        <row r="2044">
          <cell r="A2044" t="str">
            <v>M</v>
          </cell>
          <cell r="B2044" t="str">
            <v>Alat Bantu (set @ 3 alat)</v>
          </cell>
          <cell r="F2044" t="str">
            <v xml:space="preserve">set </v>
          </cell>
          <cell r="G2044" t="str">
            <v>M 170</v>
          </cell>
          <cell r="H2044">
            <v>1.44</v>
          </cell>
          <cell r="I2044">
            <v>49890</v>
          </cell>
          <cell r="J2044">
            <v>71841.600000000006</v>
          </cell>
        </row>
        <row r="2045">
          <cell r="A2045" t="str">
            <v>A</v>
          </cell>
        </row>
        <row r="2046">
          <cell r="A2046" t="str">
            <v>T</v>
          </cell>
        </row>
        <row r="2047">
          <cell r="A2047" t="str">
            <v>E</v>
          </cell>
        </row>
        <row r="2048">
          <cell r="A2048" t="str">
            <v>R</v>
          </cell>
        </row>
        <row r="2049">
          <cell r="A2049" t="str">
            <v>I</v>
          </cell>
        </row>
        <row r="2050">
          <cell r="A2050" t="str">
            <v>A</v>
          </cell>
        </row>
        <row r="2051">
          <cell r="A2051" t="str">
            <v>L</v>
          </cell>
        </row>
        <row r="2053">
          <cell r="E2053" t="str">
            <v/>
          </cell>
        </row>
        <row r="2054">
          <cell r="E2054" t="str">
            <v/>
          </cell>
        </row>
        <row r="2055">
          <cell r="E2055" t="str">
            <v/>
          </cell>
        </row>
        <row r="2056">
          <cell r="E2056" t="str">
            <v/>
          </cell>
        </row>
        <row r="2058">
          <cell r="D2058" t="str">
            <v xml:space="preserve"> JUMLAH BIAYA UNTUK MATERIAL</v>
          </cell>
          <cell r="L2058">
            <v>71841.600000000006</v>
          </cell>
        </row>
        <row r="2059">
          <cell r="B2059" t="str">
            <v>PERALATAN</v>
          </cell>
          <cell r="E2059" t="str">
            <v>JUMLAH</v>
          </cell>
          <cell r="F2059" t="str">
            <v xml:space="preserve">HARI </v>
          </cell>
          <cell r="G2059" t="str">
            <v>KODE</v>
          </cell>
          <cell r="H2059" t="str">
            <v>JAM KERJA</v>
          </cell>
          <cell r="I2059" t="str">
            <v>HARGA</v>
          </cell>
          <cell r="J2059" t="str">
            <v>BIAYA</v>
          </cell>
          <cell r="K2059" t="str">
            <v>SUB TOTAL</v>
          </cell>
        </row>
        <row r="2060">
          <cell r="E2060" t="str">
            <v>ALAT</v>
          </cell>
          <cell r="F2060" t="str">
            <v>KERJA</v>
          </cell>
          <cell r="I2060" t="str">
            <v>(Rp/Jam)</v>
          </cell>
          <cell r="J2060" t="str">
            <v>(Rp)</v>
          </cell>
          <cell r="K2060" t="str">
            <v>(Rp)</v>
          </cell>
        </row>
        <row r="2062">
          <cell r="A2062" t="str">
            <v>P</v>
          </cell>
          <cell r="B2062" t="str">
            <v>Truck Bak Terbuka 3,50 ton115 Hp</v>
          </cell>
          <cell r="E2062">
            <v>2</v>
          </cell>
          <cell r="F2062">
            <v>1</v>
          </cell>
          <cell r="G2062" t="str">
            <v>E 221</v>
          </cell>
          <cell r="H2062">
            <v>10</v>
          </cell>
          <cell r="I2062">
            <v>54790</v>
          </cell>
          <cell r="J2062">
            <v>547900</v>
          </cell>
        </row>
        <row r="2063">
          <cell r="A2063" t="str">
            <v>E</v>
          </cell>
        </row>
        <row r="2064">
          <cell r="A2064" t="str">
            <v>R</v>
          </cell>
        </row>
        <row r="2065">
          <cell r="A2065" t="str">
            <v>A</v>
          </cell>
        </row>
        <row r="2066">
          <cell r="A2066" t="str">
            <v>L</v>
          </cell>
        </row>
        <row r="2067">
          <cell r="A2067" t="str">
            <v>A</v>
          </cell>
        </row>
        <row r="2068">
          <cell r="A2068" t="str">
            <v>T</v>
          </cell>
        </row>
        <row r="2069">
          <cell r="A2069" t="str">
            <v>A</v>
          </cell>
        </row>
        <row r="2070">
          <cell r="A2070" t="str">
            <v>N</v>
          </cell>
        </row>
        <row r="2076">
          <cell r="D2076" t="str">
            <v xml:space="preserve"> JUMLAH BIAYA UNTUK PERALATAN</v>
          </cell>
          <cell r="L2076">
            <v>547900</v>
          </cell>
        </row>
        <row r="2077">
          <cell r="J2077" t="str">
            <v xml:space="preserve"> T O T A L (Rp)</v>
          </cell>
          <cell r="L2077">
            <v>1546841.6</v>
          </cell>
        </row>
        <row r="2079">
          <cell r="B2079" t="str">
            <v>VOLUME  :</v>
          </cell>
          <cell r="C2079">
            <v>500</v>
          </cell>
          <cell r="E2079" t="str">
            <v>SATUAN  :</v>
          </cell>
          <cell r="F2079" t="str">
            <v>M '</v>
          </cell>
          <cell r="H2079" t="str">
            <v>HARGA SATUAN  :</v>
          </cell>
          <cell r="I2079">
            <v>3093.68</v>
          </cell>
          <cell r="J2079" t="str">
            <v xml:space="preserve">                  per</v>
          </cell>
          <cell r="K2079" t="str">
            <v>M '</v>
          </cell>
        </row>
        <row r="2562">
          <cell r="A2562" t="str">
            <v>ANALISA HARGA SATUAN</v>
          </cell>
          <cell r="L2562" t="str">
            <v>KODE</v>
          </cell>
        </row>
        <row r="2563">
          <cell r="A2563" t="str">
            <v xml:space="preserve">  LAPIS PONDASI BAWAH(LPB)/KONSTRUKSI TELFORD</v>
          </cell>
        </row>
        <row r="2564">
          <cell r="A2564" t="str">
            <v>(MENGGUNAKAN BURUH)</v>
          </cell>
          <cell r="L2564" t="str">
            <v>K 516</v>
          </cell>
        </row>
        <row r="2566">
          <cell r="A2566" t="str">
            <v xml:space="preserve"> PROPINSI            :</v>
          </cell>
          <cell r="C2566" t="str">
            <v>LAMPUNG</v>
          </cell>
          <cell r="E2566" t="str">
            <v>KODE</v>
          </cell>
          <cell r="F2566" t="str">
            <v xml:space="preserve">KOTA </v>
          </cell>
          <cell r="H2566" t="str">
            <v>KODE</v>
          </cell>
          <cell r="I2566" t="str">
            <v xml:space="preserve"> DISIAPKAN OLEH :</v>
          </cell>
          <cell r="K2566" t="str">
            <v>TANGGAL</v>
          </cell>
        </row>
        <row r="2567">
          <cell r="E2567" t="str">
            <v>[071]</v>
          </cell>
          <cell r="F2567" t="str">
            <v>BANDAR LAMPUNG</v>
          </cell>
          <cell r="H2567" t="str">
            <v>[018]</v>
          </cell>
          <cell r="I2567" t="str">
            <v>CV.PUTERA LAMPALA</v>
          </cell>
          <cell r="K2567" t="str">
            <v>09 Agustus 2005</v>
          </cell>
        </row>
        <row r="2570">
          <cell r="A2570" t="str">
            <v xml:space="preserve"> URAIAN</v>
          </cell>
          <cell r="F2570" t="str">
            <v xml:space="preserve"> ANGGAPAN / ASUMSI</v>
          </cell>
        </row>
        <row r="2571">
          <cell r="A2571" t="str">
            <v xml:space="preserve"> 1.</v>
          </cell>
          <cell r="B2571" t="str">
            <v>Material disiapkan di lokasi pekerjaan</v>
          </cell>
          <cell r="F2571" t="str">
            <v xml:space="preserve"> 1. Menggunakan Tenaga Manusia 400 m2/hari</v>
          </cell>
        </row>
        <row r="2572">
          <cell r="A2572" t="str">
            <v xml:space="preserve"> 2.</v>
          </cell>
          <cell r="B2572" t="str">
            <v xml:space="preserve">Batu Pecah berukuran besar 5 - 7 cm </v>
          </cell>
          <cell r="F2572" t="str">
            <v xml:space="preserve"> 2. Pasir disiapkan dilokasi pekerjaan oleh leveransir</v>
          </cell>
        </row>
        <row r="2573">
          <cell r="B2573" t="str">
            <v>dihampar pada perkerasan yang rusak</v>
          </cell>
          <cell r="F2573" t="str">
            <v xml:space="preserve"> 3. Batu sudah dipecah</v>
          </cell>
        </row>
        <row r="2574">
          <cell r="A2574" t="str">
            <v xml:space="preserve"> 3.</v>
          </cell>
          <cell r="B2574" t="str">
            <v>Batu Pecah berukuran yang lebih kecil</v>
          </cell>
          <cell r="F2574" t="str">
            <v xml:space="preserve"> 4. Tanah dasar sudah disiapkan</v>
          </cell>
        </row>
        <row r="2575">
          <cell r="B2575" t="str">
            <v>mengisi rongga diatasnya sehingga rata</v>
          </cell>
          <cell r="F2575" t="str">
            <v xml:space="preserve"> 5. Dipadatkan sampai tebal 20 cm</v>
          </cell>
        </row>
        <row r="2576">
          <cell r="B2576" t="str">
            <v xml:space="preserve">kemudian dipadatkan dan digilas dengan </v>
          </cell>
          <cell r="F2576" t="str">
            <v xml:space="preserve"> 6. Koefisien Kepdatan = 1.2</v>
          </cell>
        </row>
        <row r="2577">
          <cell r="B2577" t="str">
            <v>mesin gilas</v>
          </cell>
          <cell r="F2577" t="str">
            <v xml:space="preserve"> 7. Umur alat bantu rata-rata 1 orang/bulan/set @ 3 alat</v>
          </cell>
        </row>
        <row r="2583">
          <cell r="B2583" t="str">
            <v>PEKERJA</v>
          </cell>
          <cell r="E2583" t="str">
            <v>JUMLAH</v>
          </cell>
          <cell r="F2583" t="str">
            <v>HARI</v>
          </cell>
          <cell r="G2583" t="str">
            <v>KODE</v>
          </cell>
          <cell r="H2583" t="str">
            <v>TOTAL VOL</v>
          </cell>
          <cell r="I2583" t="str">
            <v>HARGA SATUAN</v>
          </cell>
          <cell r="J2583" t="str">
            <v>BIAYA</v>
          </cell>
          <cell r="K2583" t="str">
            <v>SUB TOTAL</v>
          </cell>
        </row>
        <row r="2584">
          <cell r="E2584" t="str">
            <v>ORANG</v>
          </cell>
          <cell r="H2584" t="str">
            <v>(Orang hari)</v>
          </cell>
          <cell r="I2584" t="str">
            <v>(Rp/Org/Hari)</v>
          </cell>
          <cell r="J2584" t="str">
            <v>(Rp)</v>
          </cell>
          <cell r="K2584" t="str">
            <v>(Rp)</v>
          </cell>
        </row>
        <row r="2586">
          <cell r="A2586" t="str">
            <v>P</v>
          </cell>
          <cell r="B2586" t="str">
            <v>Buruh tak terampil</v>
          </cell>
          <cell r="E2586">
            <v>99</v>
          </cell>
          <cell r="F2586">
            <v>1</v>
          </cell>
          <cell r="G2586" t="str">
            <v>L 101</v>
          </cell>
          <cell r="H2586">
            <v>99</v>
          </cell>
          <cell r="I2586">
            <v>21900</v>
          </cell>
          <cell r="J2586">
            <v>2168100</v>
          </cell>
        </row>
        <row r="2587">
          <cell r="A2587" t="str">
            <v>E</v>
          </cell>
          <cell r="B2587" t="str">
            <v>Operator terampil</v>
          </cell>
          <cell r="E2587">
            <v>1</v>
          </cell>
          <cell r="F2587">
            <v>1</v>
          </cell>
          <cell r="G2587" t="str">
            <v>L 081</v>
          </cell>
          <cell r="H2587">
            <v>1</v>
          </cell>
          <cell r="I2587">
            <v>34900</v>
          </cell>
          <cell r="J2587">
            <v>34900</v>
          </cell>
        </row>
        <row r="2588">
          <cell r="A2588" t="str">
            <v>K</v>
          </cell>
          <cell r="B2588" t="str">
            <v>Mandor</v>
          </cell>
          <cell r="E2588">
            <v>3</v>
          </cell>
          <cell r="F2588">
            <v>1</v>
          </cell>
          <cell r="G2588" t="str">
            <v>L 061</v>
          </cell>
          <cell r="H2588">
            <v>3</v>
          </cell>
          <cell r="I2588">
            <v>34900</v>
          </cell>
          <cell r="J2588">
            <v>104700</v>
          </cell>
        </row>
        <row r="2589">
          <cell r="A2589" t="str">
            <v>E</v>
          </cell>
        </row>
        <row r="2590">
          <cell r="A2590" t="str">
            <v>R</v>
          </cell>
        </row>
        <row r="2591">
          <cell r="A2591" t="str">
            <v>J</v>
          </cell>
        </row>
        <row r="2592">
          <cell r="A2592" t="str">
            <v>A</v>
          </cell>
        </row>
        <row r="2600">
          <cell r="D2600" t="str">
            <v xml:space="preserve"> JUMLAH BIAYA UNTUK PEKERJA</v>
          </cell>
          <cell r="L2600">
            <v>2307700</v>
          </cell>
        </row>
        <row r="2601">
          <cell r="B2601" t="str">
            <v>MATERIAL</v>
          </cell>
          <cell r="F2601" t="str">
            <v>SATUAN</v>
          </cell>
          <cell r="G2601" t="str">
            <v>KODE</v>
          </cell>
          <cell r="H2601" t="str">
            <v>TOTAL VOL</v>
          </cell>
          <cell r="I2601" t="str">
            <v>HARGA SATUAN</v>
          </cell>
          <cell r="J2601" t="str">
            <v>BIAYA</v>
          </cell>
          <cell r="K2601" t="str">
            <v>SUB TOTAL</v>
          </cell>
        </row>
        <row r="2602">
          <cell r="H2602" t="str">
            <v>(Orang hari)</v>
          </cell>
          <cell r="I2602" t="str">
            <v>(Rp.)</v>
          </cell>
          <cell r="J2602" t="str">
            <v>(Rp)</v>
          </cell>
          <cell r="K2602" t="str">
            <v>(Rp)</v>
          </cell>
        </row>
        <row r="2604">
          <cell r="A2604" t="str">
            <v>M</v>
          </cell>
          <cell r="B2604" t="str">
            <v>Pasir Urug</v>
          </cell>
          <cell r="F2604" t="str">
            <v>M3</v>
          </cell>
          <cell r="G2604" t="str">
            <v>M 040</v>
          </cell>
          <cell r="H2604">
            <v>30</v>
          </cell>
          <cell r="I2604">
            <v>69148</v>
          </cell>
          <cell r="J2604">
            <v>2074440</v>
          </cell>
        </row>
        <row r="2605">
          <cell r="A2605" t="str">
            <v>A</v>
          </cell>
          <cell r="B2605" t="str">
            <v>Batu pecah 15/20</v>
          </cell>
          <cell r="F2605" t="str">
            <v>M3</v>
          </cell>
          <cell r="G2605" t="str">
            <v>M 020</v>
          </cell>
          <cell r="H2605">
            <v>50</v>
          </cell>
          <cell r="I2605">
            <v>106603</v>
          </cell>
          <cell r="J2605">
            <v>5330150</v>
          </cell>
        </row>
        <row r="2606">
          <cell r="A2606" t="str">
            <v>T</v>
          </cell>
          <cell r="B2606" t="str">
            <v>Batu pecah 5/7</v>
          </cell>
          <cell r="F2606" t="str">
            <v>M3</v>
          </cell>
          <cell r="G2606" t="str">
            <v>M 022</v>
          </cell>
          <cell r="H2606">
            <v>20</v>
          </cell>
          <cell r="I2606">
            <v>100841</v>
          </cell>
          <cell r="J2606">
            <v>2016820</v>
          </cell>
        </row>
        <row r="2607">
          <cell r="A2607" t="str">
            <v>E</v>
          </cell>
          <cell r="B2607" t="str">
            <v>Alat Bantu</v>
          </cell>
          <cell r="F2607" t="str">
            <v>Kg</v>
          </cell>
          <cell r="G2607" t="str">
            <v>M 170</v>
          </cell>
          <cell r="H2607">
            <v>4</v>
          </cell>
          <cell r="I2607">
            <v>49890</v>
          </cell>
          <cell r="J2607">
            <v>199560</v>
          </cell>
        </row>
        <row r="2608">
          <cell r="A2608" t="str">
            <v>R</v>
          </cell>
        </row>
        <row r="2609">
          <cell r="A2609" t="str">
            <v>I</v>
          </cell>
        </row>
        <row r="2610">
          <cell r="A2610" t="str">
            <v>A</v>
          </cell>
        </row>
        <row r="2611">
          <cell r="A2611" t="str">
            <v>L</v>
          </cell>
        </row>
        <row r="2613">
          <cell r="E2613" t="str">
            <v/>
          </cell>
        </row>
        <row r="2614">
          <cell r="E2614" t="str">
            <v/>
          </cell>
        </row>
        <row r="2615">
          <cell r="E2615" t="str">
            <v/>
          </cell>
        </row>
        <row r="2616">
          <cell r="E2616" t="str">
            <v/>
          </cell>
        </row>
        <row r="2618">
          <cell r="D2618" t="str">
            <v xml:space="preserve"> JUMLAH BIAYA UNTUK MATERIAL</v>
          </cell>
          <cell r="L2618">
            <v>9620970</v>
          </cell>
        </row>
        <row r="2619">
          <cell r="B2619" t="str">
            <v>PERALATAN</v>
          </cell>
          <cell r="E2619" t="str">
            <v>JUMLAH</v>
          </cell>
          <cell r="F2619" t="str">
            <v xml:space="preserve">HARI </v>
          </cell>
          <cell r="G2619" t="str">
            <v>KODE</v>
          </cell>
          <cell r="H2619" t="str">
            <v>JAM KERJA</v>
          </cell>
          <cell r="I2619" t="str">
            <v>HARGA</v>
          </cell>
          <cell r="J2619" t="str">
            <v>BIAYA</v>
          </cell>
          <cell r="K2619" t="str">
            <v>SUB TOTAL</v>
          </cell>
        </row>
        <row r="2620">
          <cell r="E2620" t="str">
            <v>ALAT</v>
          </cell>
          <cell r="F2620" t="str">
            <v>KERJA</v>
          </cell>
          <cell r="I2620" t="str">
            <v>(Rp/Jam)</v>
          </cell>
          <cell r="J2620" t="str">
            <v>(Rp)</v>
          </cell>
          <cell r="K2620" t="str">
            <v>(Rp)</v>
          </cell>
        </row>
        <row r="2622">
          <cell r="A2622" t="str">
            <v>P</v>
          </cell>
          <cell r="B2622" t="str">
            <v>Mesin Gilas tiga roda 8 - 10 t</v>
          </cell>
          <cell r="E2622">
            <v>1</v>
          </cell>
          <cell r="F2622">
            <v>1</v>
          </cell>
          <cell r="G2622" t="str">
            <v>E 080</v>
          </cell>
          <cell r="H2622">
            <v>5</v>
          </cell>
          <cell r="I2622">
            <v>99680</v>
          </cell>
          <cell r="J2622">
            <v>498400</v>
          </cell>
        </row>
        <row r="2623">
          <cell r="A2623" t="str">
            <v>E</v>
          </cell>
        </row>
        <row r="2624">
          <cell r="A2624" t="str">
            <v>R</v>
          </cell>
        </row>
        <row r="2625">
          <cell r="A2625" t="str">
            <v>A</v>
          </cell>
        </row>
        <row r="2626">
          <cell r="A2626" t="str">
            <v>L</v>
          </cell>
        </row>
        <row r="2627">
          <cell r="A2627" t="str">
            <v>A</v>
          </cell>
        </row>
        <row r="2628">
          <cell r="A2628" t="str">
            <v>T</v>
          </cell>
        </row>
        <row r="2629">
          <cell r="A2629" t="str">
            <v>A</v>
          </cell>
        </row>
        <row r="2630">
          <cell r="A2630" t="str">
            <v>N</v>
          </cell>
        </row>
        <row r="2636">
          <cell r="D2636" t="str">
            <v xml:space="preserve"> JUMLAH BIAYA UNTUK PERALATAN</v>
          </cell>
          <cell r="L2636">
            <v>498400</v>
          </cell>
        </row>
        <row r="2637">
          <cell r="J2637" t="str">
            <v xml:space="preserve"> T O T A L (Rp)</v>
          </cell>
          <cell r="L2637">
            <v>12427070</v>
          </cell>
        </row>
        <row r="2639">
          <cell r="B2639" t="str">
            <v>VOLUME  :</v>
          </cell>
          <cell r="C2639">
            <v>60</v>
          </cell>
          <cell r="E2639" t="str">
            <v>SATUAN  :</v>
          </cell>
          <cell r="F2639" t="str">
            <v>M 3</v>
          </cell>
          <cell r="H2639" t="str">
            <v>HARGA SATUAN  :</v>
          </cell>
          <cell r="I2639">
            <v>207117.83</v>
          </cell>
          <cell r="J2639" t="str">
            <v xml:space="preserve">                  per</v>
          </cell>
          <cell r="K2639" t="str">
            <v>M 3</v>
          </cell>
        </row>
        <row r="3282">
          <cell r="A3282" t="str">
            <v>ANALISA HARGA SATUAN</v>
          </cell>
          <cell r="L3282" t="str">
            <v>KODE</v>
          </cell>
        </row>
        <row r="3283">
          <cell r="A3283" t="str">
            <v>LAPIS PENETRASI PERMUKAAN MACADAM 5Cm (LAPEN)</v>
          </cell>
        </row>
        <row r="3284">
          <cell r="A3284" t="str">
            <v>(MENGGUNAKAN BURUH)</v>
          </cell>
          <cell r="L3284" t="str">
            <v>K. 618</v>
          </cell>
        </row>
        <row r="3286">
          <cell r="A3286" t="str">
            <v xml:space="preserve"> PROPINSI            :</v>
          </cell>
          <cell r="C3286" t="str">
            <v>LAMPUNG</v>
          </cell>
          <cell r="E3286" t="str">
            <v>KODE</v>
          </cell>
          <cell r="F3286" t="str">
            <v xml:space="preserve">KOTA </v>
          </cell>
          <cell r="H3286" t="str">
            <v>KODE</v>
          </cell>
          <cell r="I3286" t="str">
            <v xml:space="preserve"> DISIAPKAN OLEH :</v>
          </cell>
          <cell r="K3286" t="str">
            <v>TANGGAL</v>
          </cell>
        </row>
        <row r="3287">
          <cell r="E3287" t="str">
            <v>[071]</v>
          </cell>
          <cell r="F3287" t="str">
            <v>BANDAR LAMPUNG</v>
          </cell>
          <cell r="H3287" t="str">
            <v>[018]</v>
          </cell>
          <cell r="I3287" t="str">
            <v>CV.PUTERA LAMPALA</v>
          </cell>
          <cell r="K3287" t="str">
            <v>09 Agustus 2005</v>
          </cell>
        </row>
        <row r="3290">
          <cell r="A3290" t="str">
            <v xml:space="preserve"> URAIAN</v>
          </cell>
          <cell r="F3290" t="str">
            <v xml:space="preserve"> ANGGAPAN / ASUMSI</v>
          </cell>
        </row>
        <row r="3291">
          <cell r="A3291" t="str">
            <v xml:space="preserve"> 1.</v>
          </cell>
          <cell r="B3291" t="str">
            <v>Semprotkan Aspal Prime Coat 0,50 Ltr/m2</v>
          </cell>
          <cell r="F3291" t="str">
            <v xml:space="preserve"> 1. Menggunakan Tenaga Manusia</v>
          </cell>
        </row>
        <row r="3292">
          <cell r="A3292" t="str">
            <v xml:space="preserve"> 2.</v>
          </cell>
          <cell r="B3292" t="str">
            <v>Hampar Batu Pecah 3/5 cm, 20 m2/m3</v>
          </cell>
          <cell r="F3292" t="str">
            <v xml:space="preserve"> 2. Material dikirim ke lokasi pekerjaan oleh Pemasok</v>
          </cell>
        </row>
        <row r="3293">
          <cell r="A3293" t="str">
            <v xml:space="preserve"> 3. </v>
          </cell>
          <cell r="B3293" t="str">
            <v>Hampar Batu Pecah 2/3 cm, 45 m2/m3</v>
          </cell>
          <cell r="F3293" t="str">
            <v xml:space="preserve"> 3. Tebal Total Perkerasan 5 cm</v>
          </cell>
        </row>
        <row r="3294">
          <cell r="A3294" t="str">
            <v xml:space="preserve"> 4.</v>
          </cell>
          <cell r="B3294" t="str">
            <v>Setiap Lapis Batu Dipadatkan</v>
          </cell>
          <cell r="F3294" t="str">
            <v xml:space="preserve"> 4. Kapasitas Penghamparan 2800 m2 perminggu (atau 6 hari)</v>
          </cell>
        </row>
        <row r="3295">
          <cell r="A3295" t="str">
            <v xml:space="preserve"> 5.</v>
          </cell>
          <cell r="B3295" t="str">
            <v>Semprotkan aspal 4,80 ltr / m2</v>
          </cell>
          <cell r="F3295" t="str">
            <v xml:space="preserve"> 5. Agregat dimuat ke truk dengan tenaga manusia</v>
          </cell>
        </row>
        <row r="3296">
          <cell r="A3296" t="str">
            <v xml:space="preserve"> 6.</v>
          </cell>
          <cell r="B3296" t="str">
            <v>Hampar Batu Pecah 1/2 cm, 64  m2/m3</v>
          </cell>
          <cell r="F3296" t="str">
            <v xml:space="preserve"> 6. Rujukan sesuai dengan spesifikasi BM maret 98 buku 3 </v>
          </cell>
        </row>
        <row r="3297">
          <cell r="A3297" t="str">
            <v xml:space="preserve"> 7.</v>
          </cell>
          <cell r="B3297" t="str">
            <v>Semprotkan aspal 1,50 ltr / m2</v>
          </cell>
        </row>
        <row r="3298">
          <cell r="A3298" t="str">
            <v xml:space="preserve"> 8.</v>
          </cell>
          <cell r="B3298" t="str">
            <v>Hampar Pasir (Blinder) 400 m2/m3</v>
          </cell>
        </row>
        <row r="3303">
          <cell r="B3303" t="str">
            <v>PEKERJA</v>
          </cell>
          <cell r="E3303" t="str">
            <v>JUMLAH</v>
          </cell>
          <cell r="F3303" t="str">
            <v>HARI</v>
          </cell>
          <cell r="G3303" t="str">
            <v>KODE</v>
          </cell>
          <cell r="H3303" t="str">
            <v>TOTAL VOL</v>
          </cell>
          <cell r="I3303" t="str">
            <v>UPAH</v>
          </cell>
          <cell r="J3303" t="str">
            <v>BIAYA</v>
          </cell>
          <cell r="K3303" t="str">
            <v>SUB TOTAL</v>
          </cell>
        </row>
        <row r="3304">
          <cell r="E3304" t="str">
            <v>ORANG</v>
          </cell>
          <cell r="H3304" t="str">
            <v>(Orang hari)</v>
          </cell>
          <cell r="I3304" t="str">
            <v>(Rp/Org/Hari)</v>
          </cell>
          <cell r="J3304" t="str">
            <v>(Rp)</v>
          </cell>
          <cell r="K3304" t="str">
            <v>(Rp)</v>
          </cell>
        </row>
        <row r="3306">
          <cell r="A3306" t="str">
            <v>P</v>
          </cell>
          <cell r="B3306" t="str">
            <v>Buruh tak terampil</v>
          </cell>
          <cell r="E3306">
            <v>66</v>
          </cell>
          <cell r="F3306">
            <v>3</v>
          </cell>
          <cell r="G3306" t="str">
            <v>L 101</v>
          </cell>
          <cell r="H3306">
            <v>198</v>
          </cell>
          <cell r="I3306">
            <v>21900</v>
          </cell>
          <cell r="J3306">
            <v>4336200</v>
          </cell>
        </row>
        <row r="3307">
          <cell r="A3307" t="str">
            <v>E</v>
          </cell>
          <cell r="B3307" t="str">
            <v>Mandor</v>
          </cell>
          <cell r="E3307">
            <v>2</v>
          </cell>
          <cell r="F3307">
            <v>3</v>
          </cell>
          <cell r="G3307" t="str">
            <v>L 061</v>
          </cell>
          <cell r="H3307">
            <v>6</v>
          </cell>
          <cell r="I3307">
            <v>34900</v>
          </cell>
          <cell r="J3307">
            <v>209400</v>
          </cell>
        </row>
        <row r="3308">
          <cell r="A3308" t="str">
            <v>K</v>
          </cell>
          <cell r="B3308" t="str">
            <v>Operator Terampil</v>
          </cell>
          <cell r="E3308">
            <v>2</v>
          </cell>
          <cell r="F3308">
            <v>3</v>
          </cell>
          <cell r="G3308" t="str">
            <v>L 081</v>
          </cell>
          <cell r="H3308">
            <v>6</v>
          </cell>
          <cell r="I3308">
            <v>34900</v>
          </cell>
          <cell r="J3308">
            <v>209400</v>
          </cell>
        </row>
        <row r="3309">
          <cell r="A3309" t="str">
            <v>E</v>
          </cell>
          <cell r="B3309" t="str">
            <v>Pembantu Operator</v>
          </cell>
          <cell r="E3309">
            <v>2</v>
          </cell>
          <cell r="F3309">
            <v>3</v>
          </cell>
          <cell r="G3309" t="str">
            <v>L 083</v>
          </cell>
          <cell r="H3309">
            <v>6</v>
          </cell>
          <cell r="I3309">
            <v>21900</v>
          </cell>
          <cell r="J3309">
            <v>131400</v>
          </cell>
        </row>
        <row r="3310">
          <cell r="A3310" t="str">
            <v>R</v>
          </cell>
          <cell r="B3310" t="str">
            <v>SopirTerampil</v>
          </cell>
          <cell r="E3310">
            <v>1</v>
          </cell>
          <cell r="F3310">
            <v>3</v>
          </cell>
          <cell r="G3310" t="str">
            <v>L 091</v>
          </cell>
          <cell r="H3310">
            <v>3</v>
          </cell>
          <cell r="I3310">
            <v>30000</v>
          </cell>
          <cell r="J3310">
            <v>90000</v>
          </cell>
        </row>
        <row r="3311">
          <cell r="A3311" t="str">
            <v>J</v>
          </cell>
          <cell r="B3311" t="str">
            <v>Pembantu Sopir</v>
          </cell>
          <cell r="E3311">
            <v>1</v>
          </cell>
          <cell r="F3311">
            <v>3</v>
          </cell>
          <cell r="G3311" t="str">
            <v>L 099</v>
          </cell>
          <cell r="H3311">
            <v>3</v>
          </cell>
          <cell r="I3311">
            <v>21900</v>
          </cell>
          <cell r="J3311">
            <v>65700</v>
          </cell>
        </row>
        <row r="3312">
          <cell r="A3312" t="str">
            <v>A</v>
          </cell>
          <cell r="B3312" t="str">
            <v>Buruh Terampil</v>
          </cell>
          <cell r="E3312">
            <v>2</v>
          </cell>
          <cell r="F3312">
            <v>3</v>
          </cell>
          <cell r="G3312" t="str">
            <v>L 106</v>
          </cell>
          <cell r="H3312">
            <v>6</v>
          </cell>
          <cell r="I3312">
            <v>24900</v>
          </cell>
          <cell r="J3312">
            <v>149400</v>
          </cell>
        </row>
        <row r="3320">
          <cell r="D3320" t="str">
            <v xml:space="preserve"> JUMLAH BIAYA UNTUK PEKERJA</v>
          </cell>
          <cell r="L3320">
            <v>5191500</v>
          </cell>
        </row>
        <row r="3321">
          <cell r="B3321" t="str">
            <v>MATERIAL</v>
          </cell>
          <cell r="F3321" t="str">
            <v>SATUAN</v>
          </cell>
          <cell r="G3321" t="str">
            <v>KODE</v>
          </cell>
          <cell r="H3321" t="str">
            <v>TOTAL VOL</v>
          </cell>
          <cell r="I3321" t="str">
            <v>HARGA SATUAN</v>
          </cell>
          <cell r="J3321" t="str">
            <v>BIAYA</v>
          </cell>
          <cell r="K3321" t="str">
            <v>SUB TOTAL</v>
          </cell>
        </row>
        <row r="3322">
          <cell r="H3322" t="str">
            <v>(Orang hari)</v>
          </cell>
          <cell r="I3322" t="str">
            <v>(Rp.)</v>
          </cell>
          <cell r="J3322" t="str">
            <v>(Rp)</v>
          </cell>
          <cell r="K3322" t="str">
            <v>(Rp)</v>
          </cell>
        </row>
        <row r="3324">
          <cell r="A3324" t="str">
            <v>M</v>
          </cell>
          <cell r="B3324" t="str">
            <v>Alat bantu (set @ 3 alat)</v>
          </cell>
          <cell r="F3324" t="str">
            <v>Kg</v>
          </cell>
          <cell r="G3324" t="str">
            <v>M 170</v>
          </cell>
          <cell r="H3324">
            <v>8.16</v>
          </cell>
          <cell r="I3324">
            <v>49890</v>
          </cell>
          <cell r="J3324">
            <v>407102.4</v>
          </cell>
        </row>
        <row r="3325">
          <cell r="A3325" t="str">
            <v>A</v>
          </cell>
          <cell r="B3325" t="str">
            <v>Minyak bakar</v>
          </cell>
          <cell r="F3325" t="str">
            <v>Liter</v>
          </cell>
          <cell r="G3325" t="str">
            <v>M 065</v>
          </cell>
          <cell r="H3325">
            <v>450</v>
          </cell>
          <cell r="I3325">
            <v>1383</v>
          </cell>
          <cell r="J3325">
            <v>622350</v>
          </cell>
        </row>
        <row r="3326">
          <cell r="A3326" t="str">
            <v>T</v>
          </cell>
          <cell r="B3326" t="str">
            <v>Batu pecah 3-5 cm</v>
          </cell>
          <cell r="F3326" t="str">
            <v>M3</v>
          </cell>
          <cell r="G3326" t="str">
            <v>M 023</v>
          </cell>
          <cell r="H3326">
            <v>56</v>
          </cell>
          <cell r="I3326">
            <v>100841</v>
          </cell>
          <cell r="J3326">
            <v>5647096</v>
          </cell>
        </row>
        <row r="3327">
          <cell r="A3327" t="str">
            <v>E</v>
          </cell>
          <cell r="B3327" t="str">
            <v>Batu pecah 2-3 cm</v>
          </cell>
          <cell r="F3327" t="str">
            <v>M3</v>
          </cell>
          <cell r="G3327" t="str">
            <v>M 024</v>
          </cell>
          <cell r="H3327">
            <v>31.11</v>
          </cell>
          <cell r="I3327">
            <v>123890</v>
          </cell>
          <cell r="J3327">
            <v>3854217.9</v>
          </cell>
        </row>
        <row r="3328">
          <cell r="A3328" t="str">
            <v>R</v>
          </cell>
          <cell r="B3328" t="str">
            <v>Batu pacah 1-2 cm</v>
          </cell>
          <cell r="F3328" t="str">
            <v>M3</v>
          </cell>
          <cell r="G3328" t="str">
            <v>M 025</v>
          </cell>
          <cell r="H3328">
            <v>15.55</v>
          </cell>
          <cell r="I3328">
            <v>129652</v>
          </cell>
          <cell r="J3328">
            <v>2016088.6</v>
          </cell>
        </row>
        <row r="3329">
          <cell r="A3329" t="str">
            <v>I</v>
          </cell>
          <cell r="B3329" t="str">
            <v>Pasir ayak untuk beton</v>
          </cell>
          <cell r="F3329" t="str">
            <v>M3</v>
          </cell>
          <cell r="G3329" t="str">
            <v>M 041</v>
          </cell>
          <cell r="H3329">
            <v>3.5</v>
          </cell>
          <cell r="I3329">
            <v>69148</v>
          </cell>
          <cell r="J3329">
            <v>242018</v>
          </cell>
        </row>
        <row r="3330">
          <cell r="A3330" t="str">
            <v>A</v>
          </cell>
          <cell r="B3330" t="str">
            <v>Aspal</v>
          </cell>
          <cell r="F3330" t="str">
            <v>Kg</v>
          </cell>
          <cell r="G3330" t="str">
            <v>M 061</v>
          </cell>
          <cell r="H3330">
            <v>6720</v>
          </cell>
          <cell r="I3330">
            <v>4699</v>
          </cell>
          <cell r="J3330">
            <v>31577280</v>
          </cell>
        </row>
        <row r="3331">
          <cell r="A3331" t="str">
            <v>L</v>
          </cell>
        </row>
        <row r="3333">
          <cell r="E3333" t="str">
            <v/>
          </cell>
        </row>
        <row r="3334">
          <cell r="E3334" t="str">
            <v/>
          </cell>
        </row>
        <row r="3335">
          <cell r="E3335" t="str">
            <v/>
          </cell>
        </row>
        <row r="3336">
          <cell r="E3336" t="str">
            <v/>
          </cell>
        </row>
        <row r="3338">
          <cell r="D3338" t="str">
            <v xml:space="preserve"> JUMLAH BIAYA UNTUK MATERIAL</v>
          </cell>
          <cell r="L3338">
            <v>44366152.899999999</v>
          </cell>
        </row>
        <row r="3339">
          <cell r="B3339" t="str">
            <v>PERALATAN</v>
          </cell>
          <cell r="E3339" t="str">
            <v>JUMLAH</v>
          </cell>
          <cell r="F3339" t="str">
            <v xml:space="preserve">HARI </v>
          </cell>
          <cell r="G3339" t="str">
            <v>KODE</v>
          </cell>
          <cell r="H3339" t="str">
            <v>JAM KERJA</v>
          </cell>
          <cell r="I3339" t="str">
            <v>HARGA</v>
          </cell>
          <cell r="J3339" t="str">
            <v>BIAYA</v>
          </cell>
          <cell r="K3339" t="str">
            <v>SUB TOTAL</v>
          </cell>
        </row>
        <row r="3340">
          <cell r="E3340" t="str">
            <v>ALAT</v>
          </cell>
          <cell r="F3340" t="str">
            <v>KERJA</v>
          </cell>
          <cell r="I3340" t="str">
            <v>(Rp/Jam)</v>
          </cell>
          <cell r="J3340" t="str">
            <v>(Rp)</v>
          </cell>
          <cell r="K3340" t="str">
            <v>(Rp)</v>
          </cell>
        </row>
        <row r="3342">
          <cell r="A3342" t="str">
            <v>P</v>
          </cell>
          <cell r="B3342" t="str">
            <v>Mesin Gilas 3 Roda 6 -8 ton</v>
          </cell>
          <cell r="E3342">
            <v>1</v>
          </cell>
          <cell r="F3342">
            <v>3</v>
          </cell>
          <cell r="G3342" t="str">
            <v>E 080</v>
          </cell>
          <cell r="H3342">
            <v>15</v>
          </cell>
          <cell r="I3342">
            <v>99680</v>
          </cell>
          <cell r="J3342">
            <v>1495200</v>
          </cell>
        </row>
        <row r="3343">
          <cell r="A3343" t="str">
            <v>E</v>
          </cell>
          <cell r="B3343" t="str">
            <v>Mesin Penyemprot Aspal 1000 liter</v>
          </cell>
          <cell r="E3343">
            <v>1</v>
          </cell>
          <cell r="F3343">
            <v>3</v>
          </cell>
          <cell r="G3343" t="str">
            <v>E 153</v>
          </cell>
          <cell r="H3343">
            <v>15</v>
          </cell>
          <cell r="I3343">
            <v>94700</v>
          </cell>
          <cell r="J3343">
            <v>1420500</v>
          </cell>
        </row>
        <row r="3344">
          <cell r="A3344" t="str">
            <v>R</v>
          </cell>
          <cell r="B3344" t="str">
            <v>Truck Bak terbuka  3,50 ton / 115 Hp</v>
          </cell>
          <cell r="E3344">
            <v>1</v>
          </cell>
          <cell r="F3344">
            <v>3</v>
          </cell>
          <cell r="G3344" t="str">
            <v>E 221</v>
          </cell>
          <cell r="H3344">
            <v>15</v>
          </cell>
          <cell r="I3344">
            <v>54790</v>
          </cell>
          <cell r="J3344">
            <v>821850</v>
          </cell>
        </row>
        <row r="3345">
          <cell r="A3345" t="str">
            <v>A</v>
          </cell>
        </row>
        <row r="3346">
          <cell r="A3346" t="str">
            <v>L</v>
          </cell>
        </row>
        <row r="3347">
          <cell r="A3347" t="str">
            <v>A</v>
          </cell>
        </row>
        <row r="3348">
          <cell r="A3348" t="str">
            <v>T</v>
          </cell>
        </row>
        <row r="3349">
          <cell r="A3349" t="str">
            <v>A</v>
          </cell>
        </row>
        <row r="3350">
          <cell r="A3350" t="str">
            <v>N</v>
          </cell>
        </row>
        <row r="3356">
          <cell r="D3356" t="str">
            <v xml:space="preserve"> JUMLAH BIAYA UNTUK PERALATAN</v>
          </cell>
          <cell r="L3356">
            <v>3737550</v>
          </cell>
        </row>
        <row r="3357">
          <cell r="J3357" t="str">
            <v xml:space="preserve"> T O T A L (Rp)</v>
          </cell>
          <cell r="L3357">
            <v>53295202.899999999</v>
          </cell>
        </row>
        <row r="3359">
          <cell r="B3359" t="str">
            <v>VOLUME  :</v>
          </cell>
          <cell r="C3359">
            <v>1400</v>
          </cell>
          <cell r="E3359" t="str">
            <v>SATUAN  :</v>
          </cell>
          <cell r="F3359" t="str">
            <v>M 2</v>
          </cell>
          <cell r="H3359" t="str">
            <v>HARGA SATUAN  :</v>
          </cell>
          <cell r="I3359">
            <v>38068</v>
          </cell>
          <cell r="J3359" t="str">
            <v xml:space="preserve">                  per</v>
          </cell>
          <cell r="K3359" t="str">
            <v>M 2</v>
          </cell>
        </row>
        <row r="3522">
          <cell r="A3522" t="str">
            <v>ANALISA HARGA SATUAN</v>
          </cell>
          <cell r="L3522" t="str">
            <v>KODE</v>
          </cell>
        </row>
        <row r="3523">
          <cell r="A3523" t="str">
            <v>PENGHAMPARAN LAPIS TIPIS ASPAL PASIR 2 Cm (LATASIR)</v>
          </cell>
        </row>
        <row r="3524">
          <cell r="A3524" t="str">
            <v>(MENGGUNAKAN BURUH)</v>
          </cell>
          <cell r="L3524" t="str">
            <v>K. 638</v>
          </cell>
        </row>
        <row r="3526">
          <cell r="A3526" t="str">
            <v xml:space="preserve"> PROPINSI            :</v>
          </cell>
          <cell r="C3526" t="str">
            <v>LAMPUNG</v>
          </cell>
          <cell r="E3526" t="str">
            <v>KODE</v>
          </cell>
          <cell r="F3526" t="str">
            <v xml:space="preserve">KOTA </v>
          </cell>
          <cell r="H3526" t="str">
            <v>KODE</v>
          </cell>
          <cell r="I3526" t="str">
            <v xml:space="preserve"> DISIAPKAN OLEH :</v>
          </cell>
          <cell r="K3526" t="str">
            <v>TANGGAL</v>
          </cell>
        </row>
        <row r="3527">
          <cell r="E3527" t="str">
            <v>[071]</v>
          </cell>
          <cell r="F3527" t="str">
            <v>BANDAR LAMPUNG</v>
          </cell>
          <cell r="H3527" t="str">
            <v>[018]</v>
          </cell>
          <cell r="I3527" t="str">
            <v>CV.PUTERA LAMPALA</v>
          </cell>
          <cell r="K3527" t="str">
            <v>09 Agustus 2005</v>
          </cell>
        </row>
        <row r="3530">
          <cell r="A3530" t="str">
            <v xml:space="preserve"> URAIAN</v>
          </cell>
          <cell r="F3530" t="str">
            <v xml:space="preserve"> ANGGAPAN / ASUMSI</v>
          </cell>
        </row>
        <row r="3531">
          <cell r="A3531" t="str">
            <v xml:space="preserve"> 1.</v>
          </cell>
          <cell r="B3531" t="str">
            <v>Membersihkan permukaan aspal lama</v>
          </cell>
          <cell r="F3531" t="str">
            <v xml:space="preserve"> 1. Menggunakan Tenaga Manusia (1600 m2/hari)</v>
          </cell>
        </row>
        <row r="3532">
          <cell r="B3532" t="str">
            <v>dengan menggunakan tenaga manusia</v>
          </cell>
          <cell r="F3532" t="str">
            <v xml:space="preserve"> 2. Pasir aspal dikirim ke lokasi oleh pemasok dari AMP</v>
          </cell>
        </row>
        <row r="3533">
          <cell r="A3533" t="str">
            <v xml:space="preserve"> 2.</v>
          </cell>
          <cell r="B3533" t="str">
            <v>Dilapis dengan lapis tack/pengikat</v>
          </cell>
          <cell r="F3533" t="str">
            <v xml:space="preserve"> 3. BJ padat 1.9 ton/m3</v>
          </cell>
        </row>
        <row r="3534">
          <cell r="A3534" t="str">
            <v xml:space="preserve"> 3.</v>
          </cell>
          <cell r="B3534" t="str">
            <v>Hamparkan pasir aspal dengan tenaga</v>
          </cell>
          <cell r="F3534" t="str">
            <v xml:space="preserve"> 4. Tebal padat rata-rata 2 cm</v>
          </cell>
        </row>
        <row r="3535">
          <cell r="B3535" t="str">
            <v>manusia</v>
          </cell>
          <cell r="F3535" t="str">
            <v xml:space="preserve"> 5. Lapis tack/pengikat aspal cutback dihampar @ 0,5 lt/m2</v>
          </cell>
        </row>
        <row r="3536">
          <cell r="A3536" t="str">
            <v xml:space="preserve"> 4. </v>
          </cell>
          <cell r="B3536" t="str">
            <v xml:space="preserve">Digilas sampai padat </v>
          </cell>
          <cell r="F3536" t="str">
            <v xml:space="preserve"> 6. Sesuai Spesifikasi B.M. No. 02/PT/B/1983</v>
          </cell>
        </row>
        <row r="3543">
          <cell r="B3543" t="str">
            <v>PEKERJA</v>
          </cell>
          <cell r="E3543" t="str">
            <v>JUMLAH</v>
          </cell>
          <cell r="F3543" t="str">
            <v>HARI</v>
          </cell>
          <cell r="G3543" t="str">
            <v>KODE</v>
          </cell>
          <cell r="H3543" t="str">
            <v>TOTAL VOL</v>
          </cell>
          <cell r="I3543" t="str">
            <v>UPAH</v>
          </cell>
          <cell r="J3543" t="str">
            <v>BIAYA</v>
          </cell>
          <cell r="K3543" t="str">
            <v>SUB TOTAL</v>
          </cell>
        </row>
        <row r="3544">
          <cell r="E3544" t="str">
            <v>ORANG</v>
          </cell>
          <cell r="H3544" t="str">
            <v>(Orang-hari)</v>
          </cell>
          <cell r="I3544" t="str">
            <v>(Rp/Org/Hari)</v>
          </cell>
          <cell r="J3544" t="str">
            <v>(Rp)</v>
          </cell>
          <cell r="K3544" t="str">
            <v>(Rp)</v>
          </cell>
        </row>
        <row r="3546">
          <cell r="A3546" t="str">
            <v>P</v>
          </cell>
          <cell r="B3546" t="str">
            <v>Buruh tak terampil</v>
          </cell>
          <cell r="E3546">
            <v>12</v>
          </cell>
          <cell r="F3546">
            <v>1</v>
          </cell>
          <cell r="G3546" t="str">
            <v>L 101</v>
          </cell>
          <cell r="H3546">
            <v>12</v>
          </cell>
          <cell r="I3546">
            <v>21900</v>
          </cell>
          <cell r="J3546">
            <v>262800</v>
          </cell>
        </row>
        <row r="3547">
          <cell r="A3547" t="str">
            <v>E</v>
          </cell>
          <cell r="B3547" t="str">
            <v>Mandor</v>
          </cell>
          <cell r="E3547">
            <v>1</v>
          </cell>
          <cell r="F3547">
            <v>1</v>
          </cell>
          <cell r="G3547" t="str">
            <v>L 061</v>
          </cell>
          <cell r="H3547">
            <v>1</v>
          </cell>
          <cell r="I3547">
            <v>34900</v>
          </cell>
          <cell r="J3547">
            <v>34900</v>
          </cell>
        </row>
        <row r="3548">
          <cell r="A3548" t="str">
            <v>K</v>
          </cell>
          <cell r="B3548" t="str">
            <v>Operator terampil</v>
          </cell>
          <cell r="E3548">
            <v>3</v>
          </cell>
          <cell r="F3548">
            <v>1</v>
          </cell>
          <cell r="G3548" t="str">
            <v>L 081</v>
          </cell>
          <cell r="H3548">
            <v>3</v>
          </cell>
          <cell r="I3548">
            <v>34900</v>
          </cell>
          <cell r="J3548">
            <v>104700</v>
          </cell>
        </row>
        <row r="3549">
          <cell r="A3549" t="str">
            <v>E</v>
          </cell>
          <cell r="B3549" t="str">
            <v>Pembantu Operator</v>
          </cell>
          <cell r="E3549">
            <v>1</v>
          </cell>
          <cell r="F3549">
            <v>1</v>
          </cell>
          <cell r="G3549" t="str">
            <v>L 091</v>
          </cell>
          <cell r="H3549">
            <v>1</v>
          </cell>
          <cell r="I3549">
            <v>30000</v>
          </cell>
          <cell r="J3549">
            <v>30000</v>
          </cell>
        </row>
        <row r="3550">
          <cell r="A3550" t="str">
            <v>R</v>
          </cell>
          <cell r="B3550" t="str">
            <v>Sopir terampil</v>
          </cell>
          <cell r="E3550">
            <v>3</v>
          </cell>
          <cell r="F3550">
            <v>1</v>
          </cell>
          <cell r="G3550" t="str">
            <v>L 083</v>
          </cell>
          <cell r="H3550">
            <v>3</v>
          </cell>
          <cell r="I3550">
            <v>21900</v>
          </cell>
          <cell r="J3550">
            <v>65700</v>
          </cell>
        </row>
        <row r="3551">
          <cell r="A3551" t="str">
            <v>J</v>
          </cell>
          <cell r="B3551" t="str">
            <v>Pembantu Sopir</v>
          </cell>
          <cell r="E3551">
            <v>1</v>
          </cell>
          <cell r="F3551">
            <v>1</v>
          </cell>
          <cell r="G3551" t="str">
            <v>L 099</v>
          </cell>
          <cell r="H3551">
            <v>1</v>
          </cell>
          <cell r="I3551">
            <v>21900</v>
          </cell>
          <cell r="J3551">
            <v>21900</v>
          </cell>
        </row>
        <row r="3552">
          <cell r="A3552" t="str">
            <v>A</v>
          </cell>
          <cell r="B3552" t="str">
            <v>Buruh terampil</v>
          </cell>
          <cell r="E3552">
            <v>2</v>
          </cell>
          <cell r="F3552">
            <v>1</v>
          </cell>
          <cell r="G3552" t="str">
            <v>L 106</v>
          </cell>
          <cell r="H3552">
            <v>2</v>
          </cell>
          <cell r="I3552">
            <v>24900</v>
          </cell>
          <cell r="J3552">
            <v>49800</v>
          </cell>
        </row>
        <row r="3560">
          <cell r="D3560" t="str">
            <v xml:space="preserve"> JUMLAH BIAYA UNTUK PEKERJA</v>
          </cell>
          <cell r="L3560">
            <v>569800</v>
          </cell>
        </row>
        <row r="3561">
          <cell r="B3561" t="str">
            <v>MATERIAL</v>
          </cell>
          <cell r="F3561" t="str">
            <v>SATUAN</v>
          </cell>
          <cell r="G3561" t="str">
            <v>KODE</v>
          </cell>
          <cell r="H3561" t="str">
            <v>TOTAL VOL</v>
          </cell>
          <cell r="I3561" t="str">
            <v>H A R G A</v>
          </cell>
          <cell r="J3561" t="str">
            <v>BIAYA</v>
          </cell>
          <cell r="K3561" t="str">
            <v>SUB TOTAL</v>
          </cell>
        </row>
        <row r="3562">
          <cell r="I3562" t="str">
            <v>(Rp/Satuan)</v>
          </cell>
          <cell r="J3562" t="str">
            <v>(Rp)</v>
          </cell>
          <cell r="K3562" t="str">
            <v>(Rp)</v>
          </cell>
        </row>
        <row r="3564">
          <cell r="A3564" t="str">
            <v>M</v>
          </cell>
          <cell r="B3564" t="str">
            <v>Campuran panas LATASIR</v>
          </cell>
          <cell r="F3564" t="str">
            <v>Ton</v>
          </cell>
          <cell r="G3564" t="str">
            <v>K 020</v>
          </cell>
          <cell r="H3564">
            <v>60</v>
          </cell>
          <cell r="I3564">
            <v>740485.7</v>
          </cell>
          <cell r="J3564">
            <v>44429142</v>
          </cell>
        </row>
        <row r="3565">
          <cell r="A3565" t="str">
            <v>A</v>
          </cell>
          <cell r="B3565" t="str">
            <v>Aspal curah</v>
          </cell>
          <cell r="F3565" t="str">
            <v>Kg</v>
          </cell>
          <cell r="G3565" t="str">
            <v>M 061</v>
          </cell>
          <cell r="H3565">
            <v>640</v>
          </cell>
          <cell r="I3565">
            <v>4699</v>
          </cell>
          <cell r="J3565">
            <v>3007360</v>
          </cell>
        </row>
        <row r="3566">
          <cell r="A3566" t="str">
            <v>T</v>
          </cell>
          <cell r="B3566" t="str">
            <v>Minyak bakar</v>
          </cell>
          <cell r="F3566" t="str">
            <v>Lt</v>
          </cell>
          <cell r="G3566" t="str">
            <v>M 065</v>
          </cell>
          <cell r="H3566">
            <v>160</v>
          </cell>
          <cell r="I3566">
            <v>1383</v>
          </cell>
          <cell r="J3566">
            <v>221280</v>
          </cell>
        </row>
        <row r="3567">
          <cell r="A3567" t="str">
            <v>E</v>
          </cell>
          <cell r="B3567" t="str">
            <v>Alat bantu ( set @ 3 alat )</v>
          </cell>
          <cell r="F3567" t="str">
            <v>set</v>
          </cell>
          <cell r="G3567" t="str">
            <v>M 170</v>
          </cell>
          <cell r="H3567">
            <v>0.48</v>
          </cell>
          <cell r="I3567">
            <v>49890</v>
          </cell>
          <cell r="J3567">
            <v>23947.200000000001</v>
          </cell>
        </row>
        <row r="3568">
          <cell r="A3568" t="str">
            <v>R</v>
          </cell>
        </row>
        <row r="3569">
          <cell r="A3569" t="str">
            <v>I</v>
          </cell>
        </row>
        <row r="3570">
          <cell r="A3570" t="str">
            <v>A</v>
          </cell>
        </row>
        <row r="3571">
          <cell r="A3571" t="str">
            <v>L</v>
          </cell>
        </row>
        <row r="3573">
          <cell r="E3573" t="str">
            <v/>
          </cell>
        </row>
        <row r="3574">
          <cell r="E3574" t="str">
            <v/>
          </cell>
        </row>
        <row r="3575">
          <cell r="E3575" t="str">
            <v/>
          </cell>
        </row>
        <row r="3576">
          <cell r="E3576" t="str">
            <v/>
          </cell>
        </row>
        <row r="3578">
          <cell r="D3578" t="str">
            <v xml:space="preserve"> JUMLAH BIAYA UNTUK MATERIAL</v>
          </cell>
          <cell r="L3578">
            <v>47681729.200000003</v>
          </cell>
        </row>
        <row r="3579">
          <cell r="B3579" t="str">
            <v>PERALATAN</v>
          </cell>
          <cell r="E3579" t="str">
            <v>JUMLAH</v>
          </cell>
          <cell r="F3579" t="str">
            <v xml:space="preserve">HARI </v>
          </cell>
          <cell r="G3579" t="str">
            <v>KODE</v>
          </cell>
          <cell r="H3579" t="str">
            <v>JAM KERJA</v>
          </cell>
          <cell r="I3579" t="str">
            <v>HARGA</v>
          </cell>
          <cell r="J3579" t="str">
            <v>BIAYA</v>
          </cell>
          <cell r="K3579" t="str">
            <v>SUB TOTAL</v>
          </cell>
        </row>
        <row r="3580">
          <cell r="E3580" t="str">
            <v>ALAT</v>
          </cell>
          <cell r="F3580" t="str">
            <v>KERJA</v>
          </cell>
          <cell r="I3580" t="str">
            <v>(Rp/Jam)</v>
          </cell>
          <cell r="J3580" t="str">
            <v>(Rp)</v>
          </cell>
          <cell r="K3580" t="str">
            <v>(Rp)</v>
          </cell>
        </row>
        <row r="3582">
          <cell r="A3582" t="str">
            <v>P</v>
          </cell>
          <cell r="B3582" t="str">
            <v>Mesin gilas tandem 6-10 ton</v>
          </cell>
          <cell r="E3582">
            <v>1</v>
          </cell>
          <cell r="F3582">
            <v>1</v>
          </cell>
          <cell r="G3582" t="str">
            <v>E 081</v>
          </cell>
          <cell r="H3582">
            <v>5</v>
          </cell>
          <cell r="I3582">
            <v>99680</v>
          </cell>
          <cell r="J3582">
            <v>498400</v>
          </cell>
        </row>
        <row r="3583">
          <cell r="A3583" t="str">
            <v>E</v>
          </cell>
          <cell r="B3583" t="str">
            <v>Mesin gilas roda karet 8-15 ton</v>
          </cell>
          <cell r="E3583">
            <v>1</v>
          </cell>
          <cell r="F3583">
            <v>1</v>
          </cell>
          <cell r="G3583" t="str">
            <v>E 084</v>
          </cell>
          <cell r="H3583">
            <v>5</v>
          </cell>
          <cell r="I3583">
            <v>149520</v>
          </cell>
          <cell r="J3583">
            <v>747600</v>
          </cell>
        </row>
        <row r="3584">
          <cell r="A3584" t="str">
            <v>R</v>
          </cell>
          <cell r="B3584" t="str">
            <v>Mesin penyemprot aspal</v>
          </cell>
          <cell r="E3584">
            <v>1</v>
          </cell>
          <cell r="F3584">
            <v>1</v>
          </cell>
          <cell r="G3584" t="str">
            <v>E 153</v>
          </cell>
          <cell r="H3584">
            <v>5</v>
          </cell>
          <cell r="I3584">
            <v>94700</v>
          </cell>
          <cell r="J3584">
            <v>473500</v>
          </cell>
        </row>
        <row r="3585">
          <cell r="A3585" t="str">
            <v>A</v>
          </cell>
          <cell r="B3585" t="str">
            <v>Truk back terbuka 3,5 ton /115 HP</v>
          </cell>
          <cell r="E3585">
            <v>1</v>
          </cell>
          <cell r="F3585">
            <v>1</v>
          </cell>
          <cell r="G3585" t="str">
            <v>E 221</v>
          </cell>
          <cell r="H3585">
            <v>5</v>
          </cell>
          <cell r="I3585">
            <v>54790</v>
          </cell>
          <cell r="J3585">
            <v>273950</v>
          </cell>
        </row>
        <row r="3586">
          <cell r="A3586" t="str">
            <v>L</v>
          </cell>
        </row>
        <row r="3587">
          <cell r="A3587" t="str">
            <v>A</v>
          </cell>
        </row>
        <row r="3588">
          <cell r="A3588" t="str">
            <v>T</v>
          </cell>
        </row>
        <row r="3589">
          <cell r="A3589" t="str">
            <v>A</v>
          </cell>
        </row>
        <row r="3590">
          <cell r="A3590" t="str">
            <v>N</v>
          </cell>
        </row>
        <row r="3596">
          <cell r="D3596" t="str">
            <v xml:space="preserve"> JUMLAH BIAYA UNTUK PERALATAN</v>
          </cell>
          <cell r="L3596">
            <v>1993450</v>
          </cell>
        </row>
        <row r="3597">
          <cell r="J3597" t="str">
            <v xml:space="preserve"> T O T A L (Rp)</v>
          </cell>
          <cell r="L3597">
            <v>50244979.200000003</v>
          </cell>
        </row>
        <row r="3599">
          <cell r="B3599" t="str">
            <v>VOLUME  :</v>
          </cell>
          <cell r="C3599">
            <v>1600</v>
          </cell>
          <cell r="E3599" t="str">
            <v>SATUAN  :</v>
          </cell>
          <cell r="F3599" t="str">
            <v>M2</v>
          </cell>
          <cell r="H3599" t="str">
            <v>HARGA SATUAN  :</v>
          </cell>
          <cell r="I3599">
            <v>31403.11</v>
          </cell>
          <cell r="J3599" t="str">
            <v xml:space="preserve">                  per</v>
          </cell>
          <cell r="K3599" t="str">
            <v>M2</v>
          </cell>
        </row>
        <row r="3762">
          <cell r="A3762" t="str">
            <v>ANALISA HARGA SATUAN</v>
          </cell>
          <cell r="L3762" t="str">
            <v>KODE</v>
          </cell>
        </row>
        <row r="3763">
          <cell r="A3763" t="str">
            <v>KONSTRUKSI PASANGAN BATU HITAM</v>
          </cell>
        </row>
        <row r="3764">
          <cell r="A3764" t="str">
            <v>(MENGGUNAKAN BURUH)</v>
          </cell>
          <cell r="L3764" t="str">
            <v>K. 705</v>
          </cell>
        </row>
        <row r="3766">
          <cell r="A3766" t="str">
            <v xml:space="preserve"> PROPINSI            :</v>
          </cell>
          <cell r="C3766" t="str">
            <v>LAMPUNG</v>
          </cell>
          <cell r="E3766" t="str">
            <v>KODE</v>
          </cell>
          <cell r="F3766" t="str">
            <v xml:space="preserve">KOTA </v>
          </cell>
          <cell r="H3766" t="str">
            <v>KODE</v>
          </cell>
          <cell r="I3766" t="str">
            <v xml:space="preserve"> DISIAPKAN OLEH :</v>
          </cell>
          <cell r="K3766" t="str">
            <v>TANGGAL</v>
          </cell>
        </row>
        <row r="3767">
          <cell r="E3767" t="str">
            <v>[071]</v>
          </cell>
          <cell r="F3767" t="str">
            <v>BANDAR LAMPUNG</v>
          </cell>
          <cell r="H3767" t="str">
            <v>[018]</v>
          </cell>
          <cell r="I3767" t="str">
            <v>CV.PUTERA LAMPALA</v>
          </cell>
          <cell r="K3767" t="str">
            <v>09 Agustus 2005</v>
          </cell>
        </row>
        <row r="3770">
          <cell r="A3770" t="str">
            <v xml:space="preserve"> URAIAN</v>
          </cell>
          <cell r="F3770" t="str">
            <v xml:space="preserve"> ANGGAPAN / ASUMSI</v>
          </cell>
        </row>
        <row r="3771">
          <cell r="A3771" t="str">
            <v xml:space="preserve"> 1.</v>
          </cell>
          <cell r="B3771" t="str">
            <v>Material disiapkan ke lokasi oleh leveransir</v>
          </cell>
          <cell r="F3771" t="str">
            <v xml:space="preserve"> 1. Dilakukan untuk pekerjaan gorong-gorong, jembatan, dinding penahan tanah</v>
          </cell>
        </row>
        <row r="3772">
          <cell r="A3772" t="str">
            <v xml:space="preserve"> 2.</v>
          </cell>
          <cell r="B3772" t="str">
            <v xml:space="preserve">Pekerja membawa batu belah ketempat </v>
          </cell>
          <cell r="F3772" t="str">
            <v xml:space="preserve">     dan struktur lainnya, yang menggunakan konstruksi pasangan batu</v>
          </cell>
        </row>
        <row r="3773">
          <cell r="B3773" t="str">
            <v>tukang batu bekerja</v>
          </cell>
          <cell r="F3773" t="str">
            <v xml:space="preserve"> 2. Material-material dikirim ketempat pekerjaan oleh leveransir</v>
          </cell>
        </row>
        <row r="3774">
          <cell r="A3774" t="str">
            <v xml:space="preserve"> 3.</v>
          </cell>
          <cell r="B3774" t="str">
            <v xml:space="preserve">Tukang batu memasang batu belah dengan </v>
          </cell>
          <cell r="F3774" t="str">
            <v xml:space="preserve"> 3. Tidak termasuk galian/Timbunan</v>
          </cell>
        </row>
        <row r="3775">
          <cell r="B3775" t="str">
            <v>adukan pasir dan semen.</v>
          </cell>
          <cell r="F3775" t="str">
            <v xml:space="preserve"> 4. Bagian M 170 diperbolehkan pakai bambu</v>
          </cell>
        </row>
        <row r="3783">
          <cell r="B3783" t="str">
            <v>PEKERJA</v>
          </cell>
          <cell r="E3783" t="str">
            <v>JUMLAH</v>
          </cell>
          <cell r="F3783" t="str">
            <v>HARI</v>
          </cell>
          <cell r="G3783" t="str">
            <v>KODE</v>
          </cell>
          <cell r="H3783" t="str">
            <v>TOTAL VOL</v>
          </cell>
          <cell r="I3783" t="str">
            <v>UPAH</v>
          </cell>
          <cell r="J3783" t="str">
            <v>BIAYA</v>
          </cell>
          <cell r="K3783" t="str">
            <v>SUB TOTAL</v>
          </cell>
        </row>
        <row r="3784">
          <cell r="E3784" t="str">
            <v>ORANG</v>
          </cell>
          <cell r="H3784" t="str">
            <v>(Orang hari)</v>
          </cell>
          <cell r="I3784" t="str">
            <v>(Rp/Org/Hari)</v>
          </cell>
          <cell r="J3784" t="str">
            <v>(Rp)</v>
          </cell>
          <cell r="K3784" t="str">
            <v>(Rp)</v>
          </cell>
        </row>
        <row r="3786">
          <cell r="A3786" t="str">
            <v>P</v>
          </cell>
          <cell r="B3786" t="str">
            <v>Buruh tak terampil</v>
          </cell>
          <cell r="E3786">
            <v>12</v>
          </cell>
          <cell r="F3786">
            <v>1</v>
          </cell>
          <cell r="G3786" t="str">
            <v>L 101</v>
          </cell>
          <cell r="H3786">
            <v>12</v>
          </cell>
          <cell r="I3786">
            <v>21900</v>
          </cell>
          <cell r="J3786">
            <v>262800</v>
          </cell>
        </row>
        <row r="3787">
          <cell r="A3787" t="str">
            <v>E</v>
          </cell>
          <cell r="B3787" t="str">
            <v>Kepala Tukang</v>
          </cell>
          <cell r="E3787">
            <v>1</v>
          </cell>
          <cell r="F3787">
            <v>1</v>
          </cell>
          <cell r="G3787" t="str">
            <v>L 073</v>
          </cell>
          <cell r="H3787">
            <v>1</v>
          </cell>
          <cell r="I3787">
            <v>34900</v>
          </cell>
          <cell r="J3787">
            <v>34900</v>
          </cell>
        </row>
        <row r="3788">
          <cell r="A3788" t="str">
            <v>K</v>
          </cell>
          <cell r="B3788" t="str">
            <v>Tukang Batu</v>
          </cell>
          <cell r="E3788">
            <v>4</v>
          </cell>
          <cell r="F3788">
            <v>1</v>
          </cell>
          <cell r="G3788" t="str">
            <v>L 079</v>
          </cell>
          <cell r="H3788">
            <v>4</v>
          </cell>
          <cell r="I3788">
            <v>32000</v>
          </cell>
          <cell r="J3788">
            <v>128000</v>
          </cell>
        </row>
        <row r="3789">
          <cell r="A3789" t="str">
            <v>E</v>
          </cell>
        </row>
        <row r="3790">
          <cell r="A3790" t="str">
            <v>R</v>
          </cell>
        </row>
        <row r="3791">
          <cell r="A3791" t="str">
            <v>J</v>
          </cell>
        </row>
        <row r="3792">
          <cell r="A3792" t="str">
            <v>A</v>
          </cell>
        </row>
        <row r="3800">
          <cell r="D3800" t="str">
            <v xml:space="preserve"> JUMLAH BIAYA UNTUK PEKERJA</v>
          </cell>
          <cell r="L3800">
            <v>425700</v>
          </cell>
        </row>
        <row r="3801">
          <cell r="B3801" t="str">
            <v>MATERIAL</v>
          </cell>
          <cell r="F3801" t="str">
            <v>SATUAN</v>
          </cell>
          <cell r="G3801" t="str">
            <v>KODE</v>
          </cell>
          <cell r="H3801" t="str">
            <v>TOTAL VOL</v>
          </cell>
          <cell r="I3801" t="str">
            <v>HARGA SATUAN</v>
          </cell>
          <cell r="J3801" t="str">
            <v>BIAYA</v>
          </cell>
          <cell r="K3801" t="str">
            <v>SUB TOTAL</v>
          </cell>
        </row>
        <row r="3802">
          <cell r="H3802" t="str">
            <v>(Orang hari)</v>
          </cell>
          <cell r="I3802" t="str">
            <v>(Rp.)</v>
          </cell>
          <cell r="J3802" t="str">
            <v>(Rp)</v>
          </cell>
          <cell r="K3802" t="str">
            <v>(Rp)</v>
          </cell>
        </row>
        <row r="3804">
          <cell r="A3804" t="str">
            <v>M</v>
          </cell>
          <cell r="B3804" t="str">
            <v>Batu Belah Hitam</v>
          </cell>
          <cell r="F3804" t="str">
            <v>M3</v>
          </cell>
          <cell r="G3804" t="str">
            <v>B 001a</v>
          </cell>
          <cell r="H3804">
            <v>5</v>
          </cell>
          <cell r="I3804">
            <v>97884</v>
          </cell>
          <cell r="J3804">
            <v>489420</v>
          </cell>
        </row>
        <row r="3805">
          <cell r="A3805" t="str">
            <v>A</v>
          </cell>
          <cell r="B3805" t="str">
            <v>Pasir Ayak Untuk Beton</v>
          </cell>
          <cell r="F3805" t="str">
            <v>M3</v>
          </cell>
          <cell r="G3805" t="str">
            <v>M 041</v>
          </cell>
          <cell r="H3805">
            <v>1.25</v>
          </cell>
          <cell r="I3805">
            <v>69148</v>
          </cell>
          <cell r="J3805">
            <v>86435</v>
          </cell>
        </row>
        <row r="3806">
          <cell r="A3806" t="str">
            <v>T</v>
          </cell>
          <cell r="B3806" t="str">
            <v>Semen</v>
          </cell>
          <cell r="F3806" t="str">
            <v>50 kg</v>
          </cell>
          <cell r="G3806" t="str">
            <v>M 080</v>
          </cell>
          <cell r="H3806">
            <v>15.200000000000001</v>
          </cell>
          <cell r="I3806">
            <v>30926</v>
          </cell>
          <cell r="J3806">
            <v>470075.2</v>
          </cell>
        </row>
        <row r="3807">
          <cell r="A3807" t="str">
            <v>E</v>
          </cell>
          <cell r="B3807" t="str">
            <v>Alat Bantu</v>
          </cell>
          <cell r="F3807" t="str">
            <v>Set</v>
          </cell>
          <cell r="G3807" t="str">
            <v>M 170</v>
          </cell>
          <cell r="H3807">
            <v>0.75</v>
          </cell>
          <cell r="I3807">
            <v>49890</v>
          </cell>
          <cell r="J3807">
            <v>37417.5</v>
          </cell>
        </row>
        <row r="3808">
          <cell r="A3808" t="str">
            <v>R</v>
          </cell>
        </row>
        <row r="3809">
          <cell r="A3809" t="str">
            <v>I</v>
          </cell>
        </row>
        <row r="3810">
          <cell r="A3810" t="str">
            <v>A</v>
          </cell>
        </row>
        <row r="3811">
          <cell r="A3811" t="str">
            <v>L</v>
          </cell>
        </row>
        <row r="3813">
          <cell r="E3813" t="str">
            <v/>
          </cell>
        </row>
        <row r="3814">
          <cell r="E3814" t="str">
            <v/>
          </cell>
        </row>
        <row r="3815">
          <cell r="E3815" t="str">
            <v/>
          </cell>
        </row>
        <row r="3816">
          <cell r="E3816" t="str">
            <v/>
          </cell>
        </row>
        <row r="3818">
          <cell r="D3818" t="str">
            <v xml:space="preserve"> JUMLAH BIAYA UNTUK MATERIAL</v>
          </cell>
          <cell r="L3818">
            <v>1083347.7</v>
          </cell>
        </row>
        <row r="3819">
          <cell r="B3819" t="str">
            <v>PERALATAN</v>
          </cell>
          <cell r="E3819" t="str">
            <v>JUMLAH</v>
          </cell>
          <cell r="F3819" t="str">
            <v xml:space="preserve">HARI </v>
          </cell>
          <cell r="G3819" t="str">
            <v>KODE</v>
          </cell>
          <cell r="H3819" t="str">
            <v>JAM KERJA</v>
          </cell>
          <cell r="I3819" t="str">
            <v>HARGA</v>
          </cell>
          <cell r="J3819" t="str">
            <v>BIAYA</v>
          </cell>
          <cell r="K3819" t="str">
            <v>SUB TOTAL</v>
          </cell>
        </row>
        <row r="3820">
          <cell r="E3820" t="str">
            <v>ALAT</v>
          </cell>
          <cell r="F3820" t="str">
            <v>KERJA</v>
          </cell>
          <cell r="I3820" t="str">
            <v>(Rp/Jam)</v>
          </cell>
          <cell r="J3820" t="str">
            <v>(Rp)</v>
          </cell>
          <cell r="K3820" t="str">
            <v>(Rp)</v>
          </cell>
        </row>
        <row r="3822">
          <cell r="A3822" t="str">
            <v>P</v>
          </cell>
          <cell r="B3822" t="str">
            <v xml:space="preserve"> Pompa air diameter 5 cm/ 30 m3 perjam</v>
          </cell>
          <cell r="E3822">
            <v>1</v>
          </cell>
          <cell r="F3822">
            <v>1</v>
          </cell>
          <cell r="G3822" t="str">
            <v>E 341</v>
          </cell>
          <cell r="H3822">
            <v>2</v>
          </cell>
          <cell r="I3822">
            <v>17430</v>
          </cell>
          <cell r="J3822">
            <v>34860</v>
          </cell>
        </row>
        <row r="3823">
          <cell r="A3823" t="str">
            <v>E</v>
          </cell>
        </row>
        <row r="3824">
          <cell r="A3824" t="str">
            <v>R</v>
          </cell>
        </row>
        <row r="3825">
          <cell r="A3825" t="str">
            <v>A</v>
          </cell>
        </row>
        <row r="3826">
          <cell r="A3826" t="str">
            <v>L</v>
          </cell>
        </row>
        <row r="3827">
          <cell r="A3827" t="str">
            <v>A</v>
          </cell>
        </row>
        <row r="3828">
          <cell r="A3828" t="str">
            <v>T</v>
          </cell>
        </row>
        <row r="3829">
          <cell r="A3829" t="str">
            <v>A</v>
          </cell>
        </row>
        <row r="3830">
          <cell r="A3830" t="str">
            <v>N</v>
          </cell>
        </row>
        <row r="3836">
          <cell r="D3836" t="str">
            <v xml:space="preserve"> JUMLAH BIAYA UNTUK PERALATAN</v>
          </cell>
          <cell r="L3836">
            <v>34860</v>
          </cell>
        </row>
        <row r="3837">
          <cell r="J3837" t="str">
            <v xml:space="preserve"> T O T A L (Rp)</v>
          </cell>
          <cell r="L3837">
            <v>1543907.7</v>
          </cell>
        </row>
        <row r="3839">
          <cell r="B3839" t="str">
            <v>VOLUME  :</v>
          </cell>
          <cell r="C3839">
            <v>5</v>
          </cell>
          <cell r="E3839" t="str">
            <v>SATUAN  :</v>
          </cell>
          <cell r="F3839" t="str">
            <v>M 3</v>
          </cell>
          <cell r="H3839" t="str">
            <v>HARGA SATUAN  :</v>
          </cell>
          <cell r="I3839">
            <v>308781.53999999998</v>
          </cell>
          <cell r="J3839" t="str">
            <v xml:space="preserve">                  per</v>
          </cell>
          <cell r="K3839" t="str">
            <v>M 3</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antitas"/>
      <sheetName val="terbilang "/>
      <sheetName val="MOS"/>
      <sheetName val="Informasi"/>
      <sheetName val="Rekap"/>
      <sheetName val="DKH"/>
      <sheetName val="PE UT"/>
      <sheetName val="Upah+Bahan"/>
      <sheetName val="H.Alat"/>
      <sheetName val="A.Alat"/>
      <sheetName val="Analisa Quarry"/>
      <sheetName val="AGREGAT"/>
      <sheetName val="Div.1"/>
      <sheetName val="A.Div 2"/>
      <sheetName val="R.Div 2 "/>
      <sheetName val="A.Div3"/>
      <sheetName val="R.Div3 "/>
      <sheetName val="A.Div 4"/>
      <sheetName val="R.Div4"/>
      <sheetName val="A.Div5"/>
      <sheetName val="R.Div5"/>
      <sheetName val="A.Div 6"/>
      <sheetName val="R.Div 6"/>
      <sheetName val="A.Div7"/>
      <sheetName val="R.Div7"/>
      <sheetName val="A.Div8"/>
      <sheetName val="R.Div8 "/>
      <sheetName val="A.Div9"/>
      <sheetName val="R.Div9 "/>
      <sheetName val="A.Div10"/>
      <sheetName val="R.Div10 "/>
      <sheetName val="Rutin"/>
      <sheetName val="KONFIRMASI"/>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ow r="8">
          <cell r="AW8">
            <v>2061717.6090179519</v>
          </cell>
        </row>
        <row r="9">
          <cell r="AW9">
            <v>309253.87561871315</v>
          </cell>
        </row>
        <row r="10">
          <cell r="AW10">
            <v>48461.758613481441</v>
          </cell>
        </row>
        <row r="11">
          <cell r="AW11">
            <v>408277.50174912298</v>
          </cell>
        </row>
        <row r="12">
          <cell r="AW12">
            <v>105043.84466914019</v>
          </cell>
        </row>
        <row r="13">
          <cell r="AW13">
            <v>34413.73767277709</v>
          </cell>
        </row>
        <row r="14">
          <cell r="AW14">
            <v>293306.45520606887</v>
          </cell>
        </row>
        <row r="15">
          <cell r="AW15">
            <v>186048.82231307781</v>
          </cell>
        </row>
        <row r="16">
          <cell r="AW16">
            <v>240941.90317921509</v>
          </cell>
        </row>
        <row r="17">
          <cell r="AW17">
            <v>372404.08559666644</v>
          </cell>
        </row>
        <row r="18">
          <cell r="AW18">
            <v>176862.15622387023</v>
          </cell>
        </row>
        <row r="19">
          <cell r="AW19">
            <v>194778.92928102263</v>
          </cell>
        </row>
        <row r="20">
          <cell r="AW20">
            <v>319441.63110408856</v>
          </cell>
        </row>
        <row r="21">
          <cell r="AW21">
            <v>316114.40073521656</v>
          </cell>
        </row>
        <row r="22">
          <cell r="AW22">
            <v>301220.74446832499</v>
          </cell>
        </row>
        <row r="23">
          <cell r="AW23">
            <v>157274.36279296357</v>
          </cell>
        </row>
        <row r="24">
          <cell r="AW24">
            <v>171192.82082896557</v>
          </cell>
        </row>
        <row r="25">
          <cell r="AW25">
            <v>172943.97166912269</v>
          </cell>
        </row>
        <row r="26">
          <cell r="AW26">
            <v>225928.97119679794</v>
          </cell>
          <cell r="BO26" t="str">
            <v xml:space="preserve"> Alat Baru</v>
          </cell>
        </row>
        <row r="27">
          <cell r="AW27">
            <v>29785.248755724133</v>
          </cell>
          <cell r="BO27">
            <v>3280000000</v>
          </cell>
        </row>
        <row r="28">
          <cell r="AW28">
            <v>525134.96789485891</v>
          </cell>
        </row>
        <row r="29">
          <cell r="AW29">
            <v>26355.770921618223</v>
          </cell>
        </row>
        <row r="30">
          <cell r="AW30">
            <v>163155.21887284348</v>
          </cell>
        </row>
        <row r="31">
          <cell r="AW31">
            <v>42521.961053652223</v>
          </cell>
        </row>
        <row r="32">
          <cell r="AW32">
            <v>24868.793087512313</v>
          </cell>
        </row>
        <row r="33">
          <cell r="AW33">
            <v>30730.375575923637</v>
          </cell>
        </row>
        <row r="34">
          <cell r="AW34">
            <v>100942.55517129929</v>
          </cell>
        </row>
        <row r="35">
          <cell r="AW35">
            <v>126065.32051581146</v>
          </cell>
        </row>
        <row r="36">
          <cell r="AW36">
            <v>203079.65354489145</v>
          </cell>
        </row>
        <row r="37">
          <cell r="AW37">
            <v>62574.885391487667</v>
          </cell>
        </row>
        <row r="38">
          <cell r="AW38">
            <v>177038.30190192349</v>
          </cell>
        </row>
        <row r="39">
          <cell r="AW39">
            <v>60198.210820227585</v>
          </cell>
        </row>
        <row r="40">
          <cell r="AW40">
            <v>579174.37433657213</v>
          </cell>
        </row>
        <row r="46">
          <cell r="BO46" t="str">
            <v xml:space="preserve"> Alat Baru</v>
          </cell>
        </row>
        <row r="47">
          <cell r="BO47">
            <v>889000000</v>
          </cell>
        </row>
        <row r="67">
          <cell r="BO67" t="str">
            <v xml:space="preserve"> Alat Baru</v>
          </cell>
        </row>
        <row r="68">
          <cell r="BO68">
            <v>80000000</v>
          </cell>
        </row>
        <row r="87">
          <cell r="BO87" t="str">
            <v xml:space="preserve"> Umur &gt;10 th.</v>
          </cell>
        </row>
        <row r="88">
          <cell r="BO88">
            <v>1120000000</v>
          </cell>
        </row>
        <row r="107">
          <cell r="BO107" t="str">
            <v xml:space="preserve"> Alat Baru</v>
          </cell>
        </row>
        <row r="108">
          <cell r="BO108">
            <v>50000000</v>
          </cell>
        </row>
        <row r="127">
          <cell r="BO127" t="str">
            <v xml:space="preserve"> Alat Baru</v>
          </cell>
        </row>
        <row r="128">
          <cell r="BO128">
            <v>15000000</v>
          </cell>
        </row>
        <row r="147">
          <cell r="BO147" t="str">
            <v xml:space="preserve"> Alat Baru</v>
          </cell>
        </row>
        <row r="148">
          <cell r="BO148">
            <v>720000000</v>
          </cell>
        </row>
        <row r="167">
          <cell r="BO167" t="str">
            <v xml:space="preserve"> Alat Baru</v>
          </cell>
        </row>
        <row r="168">
          <cell r="BO168">
            <v>158000000</v>
          </cell>
        </row>
        <row r="187">
          <cell r="BO187" t="str">
            <v xml:space="preserve"> Alat Baru</v>
          </cell>
        </row>
        <row r="188">
          <cell r="BO188">
            <v>306000000</v>
          </cell>
        </row>
        <row r="207">
          <cell r="BO207" t="str">
            <v xml:space="preserve"> Alat Baru</v>
          </cell>
        </row>
        <row r="208">
          <cell r="BO208">
            <v>930000000</v>
          </cell>
        </row>
        <row r="227">
          <cell r="BO227" t="str">
            <v xml:space="preserve"> Alat Baru</v>
          </cell>
        </row>
        <row r="228">
          <cell r="BO228">
            <v>290000000</v>
          </cell>
        </row>
        <row r="247">
          <cell r="BO247" t="str">
            <v xml:space="preserve"> Alat Baru</v>
          </cell>
        </row>
        <row r="248">
          <cell r="BO248">
            <v>46000000</v>
          </cell>
        </row>
        <row r="267">
          <cell r="BO267" t="str">
            <v xml:space="preserve"> Alat Baru</v>
          </cell>
        </row>
        <row r="268">
          <cell r="BO268">
            <v>1050000000</v>
          </cell>
        </row>
        <row r="287">
          <cell r="BO287" t="str">
            <v xml:space="preserve"> Alat Baru</v>
          </cell>
        </row>
        <row r="288">
          <cell r="BO288">
            <v>1165000000</v>
          </cell>
        </row>
        <row r="307">
          <cell r="BO307" t="str">
            <v xml:space="preserve"> Alat Baru</v>
          </cell>
        </row>
        <row r="308">
          <cell r="BO308">
            <v>950000000</v>
          </cell>
        </row>
        <row r="327">
          <cell r="BO327" t="str">
            <v xml:space="preserve"> Alat Baru</v>
          </cell>
        </row>
        <row r="328">
          <cell r="BO328">
            <v>386000000</v>
          </cell>
        </row>
        <row r="347">
          <cell r="BO347" t="str">
            <v xml:space="preserve"> Alat Baru</v>
          </cell>
        </row>
        <row r="348">
          <cell r="BO348">
            <v>490000000</v>
          </cell>
        </row>
        <row r="367">
          <cell r="BO367" t="str">
            <v xml:space="preserve"> Alat Baru</v>
          </cell>
        </row>
        <row r="368">
          <cell r="BO368">
            <v>530000000</v>
          </cell>
        </row>
        <row r="387">
          <cell r="BO387" t="str">
            <v xml:space="preserve"> Alat Baru</v>
          </cell>
        </row>
        <row r="388">
          <cell r="BO388">
            <v>600000000</v>
          </cell>
        </row>
        <row r="407">
          <cell r="BO407" t="str">
            <v xml:space="preserve"> Alat Baru</v>
          </cell>
        </row>
        <row r="408">
          <cell r="BO408">
            <v>8000000</v>
          </cell>
        </row>
        <row r="427">
          <cell r="BO427" t="str">
            <v xml:space="preserve"> Alat Baru</v>
          </cell>
        </row>
        <row r="428">
          <cell r="BO428">
            <v>1220000000</v>
          </cell>
        </row>
        <row r="447">
          <cell r="BO447" t="str">
            <v xml:space="preserve"> Alat Baru</v>
          </cell>
        </row>
        <row r="448">
          <cell r="BO448">
            <v>9000000</v>
          </cell>
        </row>
        <row r="467">
          <cell r="BO467" t="str">
            <v xml:space="preserve"> Alat Baru</v>
          </cell>
        </row>
        <row r="468">
          <cell r="BO468">
            <v>175000000</v>
          </cell>
        </row>
        <row r="487">
          <cell r="BO487" t="str">
            <v xml:space="preserve"> Alat Baru</v>
          </cell>
        </row>
        <row r="488">
          <cell r="BO488">
            <v>75000000</v>
          </cell>
        </row>
        <row r="507">
          <cell r="BO507" t="str">
            <v xml:space="preserve"> Alat Baru</v>
          </cell>
        </row>
        <row r="508">
          <cell r="BO508">
            <v>10000000</v>
          </cell>
        </row>
        <row r="527">
          <cell r="BO527" t="str">
            <v xml:space="preserve"> Alat Baru</v>
          </cell>
        </row>
        <row r="528">
          <cell r="BO528">
            <v>25000000</v>
          </cell>
        </row>
        <row r="547">
          <cell r="BO547" t="str">
            <v xml:space="preserve"> Alat Baru</v>
          </cell>
        </row>
        <row r="548">
          <cell r="BO548">
            <v>71000000</v>
          </cell>
        </row>
        <row r="567">
          <cell r="BO567" t="str">
            <v xml:space="preserve"> Alat Baru</v>
          </cell>
        </row>
        <row r="568">
          <cell r="BO568">
            <v>75000000</v>
          </cell>
        </row>
        <row r="587">
          <cell r="BO587" t="str">
            <v xml:space="preserve"> Alat Baru</v>
          </cell>
        </row>
        <row r="588">
          <cell r="BO588">
            <v>100000000</v>
          </cell>
        </row>
        <row r="607">
          <cell r="BO607" t="str">
            <v xml:space="preserve"> Alat Baru</v>
          </cell>
        </row>
        <row r="608">
          <cell r="BO608">
            <v>120000000</v>
          </cell>
        </row>
        <row r="627">
          <cell r="BO627" t="str">
            <v xml:space="preserve"> Alat Baru</v>
          </cell>
        </row>
        <row r="628">
          <cell r="BO628">
            <v>235000000</v>
          </cell>
        </row>
        <row r="647">
          <cell r="BO647" t="str">
            <v xml:space="preserve"> Alat Baru</v>
          </cell>
        </row>
        <row r="648">
          <cell r="BO648">
            <v>27000000</v>
          </cell>
        </row>
        <row r="667">
          <cell r="BO667" t="str">
            <v xml:space="preserve"> Alat Baru</v>
          </cell>
        </row>
        <row r="668">
          <cell r="BO668">
            <v>2500000000</v>
          </cell>
        </row>
        <row r="698">
          <cell r="BO698" t="str">
            <v xml:space="preserve"> Usia 1 th.</v>
          </cell>
        </row>
        <row r="699">
          <cell r="BO699">
            <v>40000000</v>
          </cell>
        </row>
      </sheetData>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refreshError="1"/>
      <sheetData sheetId="28"/>
      <sheetData sheetId="29"/>
      <sheetData sheetId="30"/>
      <sheetData sheetId="31"/>
      <sheetData sheetId="3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T-JADI"/>
      <sheetName val="persiapan"/>
      <sheetName val="akhir"/>
      <sheetName val="PENGUKURAN"/>
      <sheetName val="H-SAT-"/>
      <sheetName val="ANAL-"/>
      <sheetName val="Alat"/>
      <sheetName val="RAB JEMBATAN "/>
      <sheetName val="KODE ALAT"/>
      <sheetName val="ANALISA"/>
      <sheetName val="DAFTAR HARGA"/>
      <sheetName val="D PEMB UTAMA"/>
      <sheetName val="MOBILISASI"/>
      <sheetName val="SAT JADI"/>
      <sheetName val="RAB 1"/>
      <sheetName val="RAB 1 (2)"/>
      <sheetName val="RAB 1 (4)"/>
      <sheetName val="RAB 1 (5)"/>
      <sheetName val="RAB 1 (6)"/>
      <sheetName val="Rekap"/>
      <sheetName val="Kurva S"/>
      <sheetName val="JADWAL BAHAN"/>
      <sheetName val="JADWAL TENAGA"/>
      <sheetName val="SUBK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tuanjadi"/>
      <sheetName val="satuanjadiSNI2008"/>
      <sheetName val="analSNI2008"/>
      <sheetName val="upah"/>
      <sheetName val="analisa"/>
    </sheetNames>
    <sheetDataSet>
      <sheetData sheetId="0"/>
      <sheetData sheetId="1"/>
      <sheetData sheetId="2"/>
      <sheetData sheetId="3">
        <row r="37">
          <cell r="H37">
            <v>1500</v>
          </cell>
        </row>
      </sheetData>
      <sheetData sheetId="4"/>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 1"/>
      <sheetName val="Rab"/>
      <sheetName val="Rab 2"/>
      <sheetName val="Jadwal P"/>
      <sheetName val="Jadwal B"/>
      <sheetName val="ANALISA"/>
      <sheetName val="Supl.X"/>
      <sheetName val="H-DASAR"/>
      <sheetName val="REKAP"/>
      <sheetName val="XXXXXX"/>
      <sheetName val="U&amp;B-BOW"/>
      <sheetName val="ANLBOR-2006"/>
      <sheetName val="&amp;"/>
      <sheetName val="@"/>
      <sheetName val="T"/>
      <sheetName val="ANBOW-2006"/>
      <sheetName val="rekap-ans"/>
      <sheetName val="ANALIS"/>
      <sheetName val="DAF-UPAH"/>
      <sheetName val="K.8"/>
      <sheetName val="K.9"/>
      <sheetName val="K.10"/>
      <sheetName val="Rek-UBA"/>
    </sheetNames>
    <sheetDataSet>
      <sheetData sheetId="0" refreshError="1"/>
      <sheetData sheetId="1" refreshError="1"/>
      <sheetData sheetId="2" refreshError="1"/>
      <sheetData sheetId="3" refreshError="1"/>
      <sheetData sheetId="4" refreshError="1"/>
      <sheetData sheetId="5" refreshError="1"/>
      <sheetData sheetId="6" refreshError="1">
        <row r="3">
          <cell r="B3" t="str">
            <v>ANALISA HARGA SATUAN</v>
          </cell>
          <cell r="M3" t="str">
            <v>KODE</v>
          </cell>
        </row>
        <row r="4">
          <cell r="B4" t="str">
            <v>PEMBUANGAN SISA BAHAN GALIAN</v>
          </cell>
        </row>
        <row r="5">
          <cell r="B5" t="str">
            <v>(MENGGUNAKAN BURUH)</v>
          </cell>
          <cell r="M5" t="str">
            <v>Supl X</v>
          </cell>
        </row>
        <row r="7">
          <cell r="B7" t="str">
            <v xml:space="preserve"> PROPINSI            :</v>
          </cell>
          <cell r="D7" t="str">
            <v>LAMPUNG</v>
          </cell>
          <cell r="F7" t="str">
            <v>KODE</v>
          </cell>
          <cell r="G7" t="str">
            <v xml:space="preserve">KOTA </v>
          </cell>
          <cell r="I7" t="str">
            <v>KODE</v>
          </cell>
          <cell r="J7" t="str">
            <v xml:space="preserve"> DISIAPKAN OLEH :</v>
          </cell>
          <cell r="L7" t="str">
            <v/>
          </cell>
        </row>
        <row r="8">
          <cell r="F8" t="str">
            <v>(071)</v>
          </cell>
          <cell r="G8" t="str">
            <v>BANDAR LAMPUNG</v>
          </cell>
          <cell r="I8" t="str">
            <v>(018)</v>
          </cell>
          <cell r="J8" t="str">
            <v>CV. ARWINDO JAYA</v>
          </cell>
          <cell r="L8" t="str">
            <v/>
          </cell>
        </row>
        <row r="11">
          <cell r="B11" t="str">
            <v xml:space="preserve"> URAIAN</v>
          </cell>
          <cell r="G11" t="str">
            <v xml:space="preserve"> ANGGAPAN / ASUMSI</v>
          </cell>
        </row>
        <row r="12">
          <cell r="B12" t="str">
            <v xml:space="preserve"> 1.</v>
          </cell>
          <cell r="C12" t="str">
            <v>Bahan galian dimuat kedalam truk dengan</v>
          </cell>
          <cell r="G12" t="str">
            <v xml:space="preserve"> 1.  Memuat dan membongkar dengan  tenaga manusia (50m3/hari)  </v>
          </cell>
        </row>
        <row r="13">
          <cell r="C13" t="str">
            <v>tenaga manusia</v>
          </cell>
          <cell r="G13" t="str">
            <v xml:space="preserve"> 2.  Dibuang dan diangkut  dengan truk</v>
          </cell>
        </row>
        <row r="14">
          <cell r="B14" t="str">
            <v xml:space="preserve"> 2.</v>
          </cell>
          <cell r="C14" t="str">
            <v>Daingkut ke lokasi pembuangan dengan truk</v>
          </cell>
          <cell r="G14" t="str">
            <v xml:space="preserve"> 3.  Jarak 1 rit PP &lt; 2km</v>
          </cell>
        </row>
        <row r="15">
          <cell r="B15" t="str">
            <v xml:space="preserve"> 3.</v>
          </cell>
          <cell r="C15" t="str">
            <v>Membongkar dari truk dengan tenaga manusia</v>
          </cell>
          <cell r="G15" t="str">
            <v xml:space="preserve"> 4.  1,6 rit pp/jam/truk = 16 Rit per 10 jam kerja truk</v>
          </cell>
        </row>
        <row r="16">
          <cell r="G16" t="str">
            <v xml:space="preserve"> 5.  Umur alat bantu rata-rata 1 bulan/orang/set @3 alat</v>
          </cell>
        </row>
        <row r="17">
          <cell r="G17" t="str">
            <v xml:space="preserve"> 6. 1 Rit Truk memuat 3 m3 bahan hasil galian</v>
          </cell>
        </row>
        <row r="19">
          <cell r="G19" t="str">
            <v/>
          </cell>
        </row>
        <row r="20">
          <cell r="C20" t="str">
            <v>PEKERJA</v>
          </cell>
          <cell r="F20" t="str">
            <v>JUMLAH</v>
          </cell>
          <cell r="G20" t="str">
            <v>HARI</v>
          </cell>
          <cell r="H20" t="str">
            <v>KODE</v>
          </cell>
          <cell r="I20" t="str">
            <v>TOTAL VOL</v>
          </cell>
          <cell r="J20" t="str">
            <v>UPAH</v>
          </cell>
          <cell r="K20" t="str">
            <v>BIAYA</v>
          </cell>
          <cell r="L20" t="str">
            <v>SUB TOTAL</v>
          </cell>
        </row>
        <row r="21">
          <cell r="F21" t="str">
            <v>ORANG</v>
          </cell>
          <cell r="I21" t="str">
            <v>(Orang-hari)</v>
          </cell>
          <cell r="J21" t="str">
            <v>(Rp/Org/Hari)</v>
          </cell>
          <cell r="K21" t="str">
            <v>(Rp)</v>
          </cell>
          <cell r="L21" t="str">
            <v>(Rp)</v>
          </cell>
        </row>
        <row r="23">
          <cell r="B23" t="str">
            <v>P</v>
          </cell>
        </row>
        <row r="24">
          <cell r="C24" t="str">
            <v/>
          </cell>
          <cell r="F24" t="str">
            <v/>
          </cell>
          <cell r="G24" t="str">
            <v/>
          </cell>
          <cell r="H24" t="str">
            <v/>
          </cell>
          <cell r="I24" t="str">
            <v/>
          </cell>
          <cell r="J24" t="str">
            <v/>
          </cell>
          <cell r="K24" t="str">
            <v/>
          </cell>
        </row>
        <row r="25">
          <cell r="B25" t="str">
            <v>E</v>
          </cell>
          <cell r="C25" t="str">
            <v xml:space="preserve"> Buruh tak terlatih</v>
          </cell>
          <cell r="F25">
            <v>36</v>
          </cell>
          <cell r="G25">
            <v>1</v>
          </cell>
          <cell r="H25" t="str">
            <v>L 101</v>
          </cell>
          <cell r="I25">
            <v>36</v>
          </cell>
          <cell r="J25">
            <v>11250</v>
          </cell>
          <cell r="K25">
            <v>405000</v>
          </cell>
        </row>
        <row r="26">
          <cell r="C26" t="str">
            <v xml:space="preserve"> Mandor</v>
          </cell>
          <cell r="F26">
            <v>1</v>
          </cell>
          <cell r="G26">
            <v>1</v>
          </cell>
          <cell r="H26" t="str">
            <v>L 061</v>
          </cell>
          <cell r="I26">
            <v>1</v>
          </cell>
          <cell r="J26">
            <v>23750</v>
          </cell>
          <cell r="K26">
            <v>23750</v>
          </cell>
        </row>
        <row r="27">
          <cell r="B27" t="str">
            <v>K</v>
          </cell>
          <cell r="C27" t="str">
            <v xml:space="preserve"> Sopir terampil</v>
          </cell>
          <cell r="F27">
            <v>2</v>
          </cell>
          <cell r="G27">
            <v>1</v>
          </cell>
          <cell r="H27" t="str">
            <v>L 091</v>
          </cell>
          <cell r="I27">
            <v>2</v>
          </cell>
          <cell r="J27">
            <v>21250</v>
          </cell>
          <cell r="K27">
            <v>42500</v>
          </cell>
        </row>
        <row r="28">
          <cell r="C28" t="str">
            <v xml:space="preserve"> Pembantu sopir</v>
          </cell>
          <cell r="F28">
            <v>2</v>
          </cell>
          <cell r="G28">
            <v>1</v>
          </cell>
          <cell r="H28" t="str">
            <v>L 099</v>
          </cell>
          <cell r="I28">
            <v>2</v>
          </cell>
          <cell r="J28">
            <v>11250</v>
          </cell>
          <cell r="K28">
            <v>22500</v>
          </cell>
        </row>
        <row r="29">
          <cell r="B29" t="str">
            <v>E</v>
          </cell>
        </row>
        <row r="31">
          <cell r="B31" t="str">
            <v>R</v>
          </cell>
        </row>
        <row r="33">
          <cell r="B33" t="str">
            <v>J</v>
          </cell>
        </row>
        <row r="34">
          <cell r="F34" t="str">
            <v/>
          </cell>
        </row>
        <row r="35">
          <cell r="B35" t="str">
            <v>A</v>
          </cell>
        </row>
        <row r="37">
          <cell r="E37" t="str">
            <v xml:space="preserve"> JUMLAH BIAYA UNTUK PEKERJA</v>
          </cell>
          <cell r="K37" t="str">
            <v>PEKERJA (I+II)</v>
          </cell>
          <cell r="M37">
            <v>493750</v>
          </cell>
        </row>
        <row r="38">
          <cell r="C38" t="str">
            <v>MATERIAL</v>
          </cell>
          <cell r="G38" t="str">
            <v>SATUAN</v>
          </cell>
          <cell r="H38" t="str">
            <v>KODE</v>
          </cell>
          <cell r="I38" t="str">
            <v>TOTAL VOL</v>
          </cell>
          <cell r="J38" t="str">
            <v>UPAH</v>
          </cell>
          <cell r="K38" t="str">
            <v>BIAYA</v>
          </cell>
          <cell r="L38" t="str">
            <v>SUB TOTAL</v>
          </cell>
        </row>
        <row r="39">
          <cell r="J39" t="str">
            <v>(Rp/Satuan)</v>
          </cell>
          <cell r="K39" t="str">
            <v>(Rp)</v>
          </cell>
          <cell r="L39" t="str">
            <v>(Rp)</v>
          </cell>
        </row>
        <row r="41">
          <cell r="B41" t="str">
            <v>M</v>
          </cell>
        </row>
        <row r="42">
          <cell r="B42" t="str">
            <v/>
          </cell>
          <cell r="C42" t="str">
            <v xml:space="preserve"> Alat bantu ( set @ 3 alat )</v>
          </cell>
          <cell r="G42" t="str">
            <v>set</v>
          </cell>
          <cell r="H42" t="str">
            <v>M 170</v>
          </cell>
          <cell r="I42">
            <v>1.44</v>
          </cell>
          <cell r="J42">
            <v>30000</v>
          </cell>
          <cell r="K42">
            <v>43200</v>
          </cell>
        </row>
        <row r="43">
          <cell r="B43" t="str">
            <v>A</v>
          </cell>
        </row>
        <row r="44">
          <cell r="B44" t="str">
            <v/>
          </cell>
        </row>
        <row r="45">
          <cell r="B45" t="str">
            <v>T</v>
          </cell>
        </row>
        <row r="47">
          <cell r="B47" t="str">
            <v>E</v>
          </cell>
        </row>
        <row r="48">
          <cell r="B48" t="str">
            <v/>
          </cell>
        </row>
        <row r="49">
          <cell r="B49" t="str">
            <v>R</v>
          </cell>
        </row>
        <row r="50">
          <cell r="B50" t="str">
            <v/>
          </cell>
          <cell r="C50" t="str">
            <v/>
          </cell>
          <cell r="F50" t="str">
            <v/>
          </cell>
          <cell r="G50" t="str">
            <v/>
          </cell>
          <cell r="H50" t="str">
            <v/>
          </cell>
          <cell r="I50" t="str">
            <v/>
          </cell>
          <cell r="J50" t="str">
            <v/>
          </cell>
        </row>
        <row r="51">
          <cell r="B51" t="str">
            <v>I</v>
          </cell>
          <cell r="C51" t="str">
            <v/>
          </cell>
          <cell r="F51" t="str">
            <v/>
          </cell>
          <cell r="G51" t="str">
            <v/>
          </cell>
          <cell r="H51" t="str">
            <v/>
          </cell>
          <cell r="I51" t="str">
            <v/>
          </cell>
          <cell r="J51" t="str">
            <v/>
          </cell>
        </row>
        <row r="52">
          <cell r="B52" t="str">
            <v/>
          </cell>
          <cell r="C52" t="str">
            <v/>
          </cell>
          <cell r="F52" t="str">
            <v/>
          </cell>
          <cell r="G52" t="str">
            <v/>
          </cell>
          <cell r="H52" t="str">
            <v/>
          </cell>
          <cell r="I52" t="str">
            <v/>
          </cell>
          <cell r="J52" t="str">
            <v/>
          </cell>
        </row>
        <row r="53">
          <cell r="B53" t="str">
            <v>A</v>
          </cell>
          <cell r="C53" t="str">
            <v/>
          </cell>
          <cell r="F53" t="str">
            <v/>
          </cell>
          <cell r="G53" t="str">
            <v/>
          </cell>
          <cell r="H53" t="str">
            <v/>
          </cell>
          <cell r="I53" t="str">
            <v/>
          </cell>
          <cell r="J53" t="str">
            <v/>
          </cell>
        </row>
        <row r="54">
          <cell r="B54" t="str">
            <v/>
          </cell>
        </row>
        <row r="55">
          <cell r="B55" t="str">
            <v>L</v>
          </cell>
        </row>
        <row r="56">
          <cell r="B56" t="str">
            <v/>
          </cell>
        </row>
        <row r="57">
          <cell r="E57" t="str">
            <v xml:space="preserve"> JUMLAH BIAYA UNTUK MATERIAL</v>
          </cell>
          <cell r="K57" t="str">
            <v>MATERIAL (I+II)</v>
          </cell>
          <cell r="M57">
            <v>43200</v>
          </cell>
        </row>
        <row r="58">
          <cell r="C58" t="str">
            <v>PERALATAN</v>
          </cell>
          <cell r="F58" t="str">
            <v>JUMLAH</v>
          </cell>
          <cell r="G58" t="str">
            <v xml:space="preserve">HARI </v>
          </cell>
          <cell r="H58" t="str">
            <v>KODE</v>
          </cell>
          <cell r="I58" t="str">
            <v>JAM KERJA</v>
          </cell>
          <cell r="J58" t="str">
            <v>HARGA</v>
          </cell>
          <cell r="K58" t="str">
            <v>BIAYA</v>
          </cell>
          <cell r="L58" t="str">
            <v>SUB TOTAL</v>
          </cell>
        </row>
        <row r="59">
          <cell r="F59" t="str">
            <v>ALAT</v>
          </cell>
          <cell r="G59" t="str">
            <v>KERJA</v>
          </cell>
          <cell r="J59" t="str">
            <v>(Rp/Jam)</v>
          </cell>
          <cell r="K59" t="str">
            <v>(Rp)</v>
          </cell>
          <cell r="L59" t="str">
            <v>(Rp)</v>
          </cell>
        </row>
        <row r="61">
          <cell r="B61" t="str">
            <v>P</v>
          </cell>
        </row>
        <row r="62">
          <cell r="C62" t="str">
            <v xml:space="preserve"> Truk bak terbuka (3,5 ton)/115 HP</v>
          </cell>
          <cell r="F62">
            <v>2</v>
          </cell>
          <cell r="G62">
            <v>1</v>
          </cell>
          <cell r="H62" t="str">
            <v>E 221</v>
          </cell>
          <cell r="I62">
            <v>10</v>
          </cell>
          <cell r="J62">
            <v>25000</v>
          </cell>
          <cell r="K62">
            <v>250000</v>
          </cell>
        </row>
        <row r="63">
          <cell r="B63" t="str">
            <v>E</v>
          </cell>
        </row>
        <row r="65">
          <cell r="B65" t="str">
            <v>R</v>
          </cell>
        </row>
        <row r="67">
          <cell r="B67" t="str">
            <v>A</v>
          </cell>
        </row>
        <row r="69">
          <cell r="B69" t="str">
            <v>L</v>
          </cell>
        </row>
        <row r="71">
          <cell r="B71" t="str">
            <v>A</v>
          </cell>
        </row>
        <row r="73">
          <cell r="B73" t="str">
            <v>T</v>
          </cell>
        </row>
        <row r="75">
          <cell r="B75" t="str">
            <v>A</v>
          </cell>
        </row>
        <row r="77">
          <cell r="B77" t="str">
            <v>N</v>
          </cell>
        </row>
        <row r="79">
          <cell r="E79" t="str">
            <v xml:space="preserve"> JUMLAH BIAYA UNTUK PERALATAN</v>
          </cell>
          <cell r="K79" t="str">
            <v>PERALATAN (I+II)</v>
          </cell>
          <cell r="M79">
            <v>250000</v>
          </cell>
        </row>
        <row r="80">
          <cell r="K80" t="str">
            <v xml:space="preserve"> T O T A L (Rp)</v>
          </cell>
          <cell r="M80">
            <v>786950</v>
          </cell>
        </row>
        <row r="82">
          <cell r="C82" t="str">
            <v>VOLUME  :</v>
          </cell>
          <cell r="D82">
            <v>16.670000000000002</v>
          </cell>
          <cell r="F82" t="str">
            <v>SATUAN  :</v>
          </cell>
          <cell r="G82" t="str">
            <v>Rit</v>
          </cell>
          <cell r="I82" t="str">
            <v>HARGA SATUAN  :</v>
          </cell>
          <cell r="J82">
            <v>47208</v>
          </cell>
          <cell r="K82" t="str">
            <v xml:space="preserve">                  per</v>
          </cell>
          <cell r="L82" t="str">
            <v>Rit</v>
          </cell>
        </row>
      </sheetData>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 1"/>
      <sheetName val="Rab"/>
      <sheetName val="Rab 2"/>
      <sheetName val="Jadwal P"/>
      <sheetName val="Jadwal B"/>
      <sheetName val="ANALISA"/>
      <sheetName val="Supl.X"/>
      <sheetName val="H-DASAR"/>
      <sheetName val="REKAP"/>
    </sheetNames>
    <sheetDataSet>
      <sheetData sheetId="0" refreshError="1"/>
      <sheetData sheetId="1" refreshError="1"/>
      <sheetData sheetId="2" refreshError="1"/>
      <sheetData sheetId="3" refreshError="1"/>
      <sheetData sheetId="4" refreshError="1"/>
      <sheetData sheetId="5" refreshError="1"/>
      <sheetData sheetId="6" refreshError="1">
        <row r="3">
          <cell r="B3" t="str">
            <v>ANALISA HARGA SATUAN</v>
          </cell>
          <cell r="M3" t="str">
            <v>KODE</v>
          </cell>
        </row>
        <row r="4">
          <cell r="B4" t="str">
            <v>PEMBUANGAN SISA BAHAN GALIAN</v>
          </cell>
        </row>
        <row r="5">
          <cell r="B5" t="str">
            <v>(MENGGUNAKAN BURUH)</v>
          </cell>
          <cell r="M5" t="str">
            <v>Supl X</v>
          </cell>
        </row>
        <row r="7">
          <cell r="B7" t="str">
            <v xml:space="preserve"> PROPINSI            :</v>
          </cell>
          <cell r="D7" t="str">
            <v>LAMPUNG</v>
          </cell>
          <cell r="F7" t="str">
            <v>KODE</v>
          </cell>
          <cell r="G7" t="str">
            <v xml:space="preserve">KOTA </v>
          </cell>
          <cell r="I7" t="str">
            <v>KODE</v>
          </cell>
          <cell r="J7" t="str">
            <v xml:space="preserve"> DISIAPKAN OLEH :</v>
          </cell>
          <cell r="L7" t="str">
            <v/>
          </cell>
        </row>
        <row r="8">
          <cell r="F8" t="str">
            <v>(071)</v>
          </cell>
          <cell r="G8" t="str">
            <v>BANDAR LAMPUNG</v>
          </cell>
          <cell r="I8" t="str">
            <v>(018)</v>
          </cell>
          <cell r="J8" t="str">
            <v>CV. ARWINDO JAYA</v>
          </cell>
          <cell r="L8" t="str">
            <v/>
          </cell>
        </row>
        <row r="11">
          <cell r="B11" t="str">
            <v xml:space="preserve"> URAIAN</v>
          </cell>
          <cell r="G11" t="str">
            <v xml:space="preserve"> ANGGAPAN / ASUMSI</v>
          </cell>
        </row>
        <row r="12">
          <cell r="B12" t="str">
            <v xml:space="preserve"> 1.</v>
          </cell>
          <cell r="C12" t="str">
            <v>Bahan galian dimuat kedalam truk dengan</v>
          </cell>
          <cell r="G12" t="str">
            <v xml:space="preserve"> 1.  Memuat dan membongkar dengan  tenaga manusia (50m3/hari)  </v>
          </cell>
        </row>
        <row r="13">
          <cell r="C13" t="str">
            <v>tenaga manusia</v>
          </cell>
          <cell r="G13" t="str">
            <v xml:space="preserve"> 2.  Dibuang dan diangkut  dengan truk</v>
          </cell>
        </row>
        <row r="14">
          <cell r="B14" t="str">
            <v xml:space="preserve"> 2.</v>
          </cell>
          <cell r="C14" t="str">
            <v>Daingkut ke lokasi pembuangan dengan truk</v>
          </cell>
          <cell r="G14" t="str">
            <v xml:space="preserve"> 3.  Jarak 1 rit PP &lt; 2km</v>
          </cell>
        </row>
        <row r="15">
          <cell r="B15" t="str">
            <v xml:space="preserve"> 3.</v>
          </cell>
          <cell r="C15" t="str">
            <v>Membongkar dari truk dengan tenaga manusia</v>
          </cell>
          <cell r="G15" t="str">
            <v xml:space="preserve"> 4.  1,6 rit pp/jam/truk = 16 Rit per 10 jam kerja truk</v>
          </cell>
        </row>
        <row r="16">
          <cell r="G16" t="str">
            <v xml:space="preserve"> 5.  Umur alat bantu rata-rata 1 bulan/orang/set @3 alat</v>
          </cell>
        </row>
        <row r="17">
          <cell r="G17" t="str">
            <v xml:space="preserve"> 6. 1 Rit Truk memuat 3 m3 bahan hasil galian</v>
          </cell>
        </row>
        <row r="19">
          <cell r="G19" t="str">
            <v/>
          </cell>
        </row>
        <row r="20">
          <cell r="C20" t="str">
            <v>PEKERJA</v>
          </cell>
          <cell r="F20" t="str">
            <v>JUMLAH</v>
          </cell>
          <cell r="G20" t="str">
            <v>HARI</v>
          </cell>
          <cell r="H20" t="str">
            <v>KODE</v>
          </cell>
          <cell r="I20" t="str">
            <v>TOTAL VOL</v>
          </cell>
          <cell r="J20" t="str">
            <v>UPAH</v>
          </cell>
          <cell r="K20" t="str">
            <v>BIAYA</v>
          </cell>
          <cell r="L20" t="str">
            <v>SUB TOTAL</v>
          </cell>
        </row>
        <row r="21">
          <cell r="F21" t="str">
            <v>ORANG</v>
          </cell>
          <cell r="I21" t="str">
            <v>(Orang-hari)</v>
          </cell>
          <cell r="J21" t="str">
            <v>(Rp/Org/Hari)</v>
          </cell>
          <cell r="K21" t="str">
            <v>(Rp)</v>
          </cell>
          <cell r="L21" t="str">
            <v>(Rp)</v>
          </cell>
        </row>
        <row r="23">
          <cell r="B23" t="str">
            <v>P</v>
          </cell>
        </row>
        <row r="24">
          <cell r="C24" t="str">
            <v/>
          </cell>
          <cell r="F24" t="str">
            <v/>
          </cell>
          <cell r="G24" t="str">
            <v/>
          </cell>
          <cell r="H24" t="str">
            <v/>
          </cell>
          <cell r="I24" t="str">
            <v/>
          </cell>
          <cell r="J24" t="str">
            <v/>
          </cell>
          <cell r="K24" t="str">
            <v/>
          </cell>
        </row>
        <row r="25">
          <cell r="B25" t="str">
            <v>E</v>
          </cell>
          <cell r="C25" t="str">
            <v xml:space="preserve"> Buruh tak terlatih</v>
          </cell>
          <cell r="F25">
            <v>36</v>
          </cell>
          <cell r="G25">
            <v>1</v>
          </cell>
          <cell r="H25" t="str">
            <v>L 101</v>
          </cell>
          <cell r="I25">
            <v>36</v>
          </cell>
          <cell r="J25">
            <v>11250</v>
          </cell>
          <cell r="K25">
            <v>405000</v>
          </cell>
        </row>
        <row r="26">
          <cell r="C26" t="str">
            <v xml:space="preserve"> Mandor</v>
          </cell>
          <cell r="F26">
            <v>1</v>
          </cell>
          <cell r="G26">
            <v>1</v>
          </cell>
          <cell r="H26" t="str">
            <v>L 061</v>
          </cell>
          <cell r="I26">
            <v>1</v>
          </cell>
          <cell r="J26">
            <v>23750</v>
          </cell>
          <cell r="K26">
            <v>23750</v>
          </cell>
        </row>
        <row r="27">
          <cell r="B27" t="str">
            <v>K</v>
          </cell>
          <cell r="C27" t="str">
            <v xml:space="preserve"> Sopir terampil</v>
          </cell>
          <cell r="F27">
            <v>2</v>
          </cell>
          <cell r="G27">
            <v>1</v>
          </cell>
          <cell r="H27" t="str">
            <v>L 091</v>
          </cell>
          <cell r="I27">
            <v>2</v>
          </cell>
          <cell r="J27">
            <v>21250</v>
          </cell>
          <cell r="K27">
            <v>42500</v>
          </cell>
        </row>
        <row r="28">
          <cell r="C28" t="str">
            <v xml:space="preserve"> Pembantu sopir</v>
          </cell>
          <cell r="F28">
            <v>2</v>
          </cell>
          <cell r="G28">
            <v>1</v>
          </cell>
          <cell r="H28" t="str">
            <v>L 099</v>
          </cell>
          <cell r="I28">
            <v>2</v>
          </cell>
          <cell r="J28">
            <v>11250</v>
          </cell>
          <cell r="K28">
            <v>22500</v>
          </cell>
        </row>
        <row r="29">
          <cell r="B29" t="str">
            <v>E</v>
          </cell>
        </row>
        <row r="31">
          <cell r="B31" t="str">
            <v>R</v>
          </cell>
        </row>
        <row r="33">
          <cell r="B33" t="str">
            <v>J</v>
          </cell>
        </row>
        <row r="34">
          <cell r="F34" t="str">
            <v/>
          </cell>
        </row>
        <row r="35">
          <cell r="B35" t="str">
            <v>A</v>
          </cell>
        </row>
        <row r="37">
          <cell r="E37" t="str">
            <v xml:space="preserve"> JUMLAH BIAYA UNTUK PEKERJA</v>
          </cell>
          <cell r="K37" t="str">
            <v>PEKERJA (I+II)</v>
          </cell>
          <cell r="M37">
            <v>493750</v>
          </cell>
        </row>
        <row r="38">
          <cell r="C38" t="str">
            <v>MATERIAL</v>
          </cell>
          <cell r="G38" t="str">
            <v>SATUAN</v>
          </cell>
          <cell r="H38" t="str">
            <v>KODE</v>
          </cell>
          <cell r="I38" t="str">
            <v>TOTAL VOL</v>
          </cell>
          <cell r="J38" t="str">
            <v>UPAH</v>
          </cell>
          <cell r="K38" t="str">
            <v>BIAYA</v>
          </cell>
          <cell r="L38" t="str">
            <v>SUB TOTAL</v>
          </cell>
        </row>
        <row r="39">
          <cell r="J39" t="str">
            <v>(Rp/Satuan)</v>
          </cell>
          <cell r="K39" t="str">
            <v>(Rp)</v>
          </cell>
          <cell r="L39" t="str">
            <v>(Rp)</v>
          </cell>
        </row>
        <row r="41">
          <cell r="B41" t="str">
            <v>M</v>
          </cell>
        </row>
        <row r="42">
          <cell r="B42" t="str">
            <v/>
          </cell>
          <cell r="C42" t="str">
            <v xml:space="preserve"> Alat bantu ( set @ 3 alat )</v>
          </cell>
          <cell r="G42" t="str">
            <v>set</v>
          </cell>
          <cell r="H42" t="str">
            <v>M 170</v>
          </cell>
          <cell r="I42">
            <v>1.44</v>
          </cell>
          <cell r="J42">
            <v>30000</v>
          </cell>
          <cell r="K42">
            <v>43200</v>
          </cell>
        </row>
        <row r="43">
          <cell r="B43" t="str">
            <v>A</v>
          </cell>
        </row>
        <row r="44">
          <cell r="B44" t="str">
            <v/>
          </cell>
        </row>
        <row r="45">
          <cell r="B45" t="str">
            <v>T</v>
          </cell>
        </row>
        <row r="47">
          <cell r="B47" t="str">
            <v>E</v>
          </cell>
        </row>
        <row r="48">
          <cell r="B48" t="str">
            <v/>
          </cell>
        </row>
        <row r="49">
          <cell r="B49" t="str">
            <v>R</v>
          </cell>
        </row>
        <row r="50">
          <cell r="B50" t="str">
            <v/>
          </cell>
          <cell r="C50" t="str">
            <v/>
          </cell>
          <cell r="F50" t="str">
            <v/>
          </cell>
          <cell r="G50" t="str">
            <v/>
          </cell>
          <cell r="H50" t="str">
            <v/>
          </cell>
          <cell r="I50" t="str">
            <v/>
          </cell>
          <cell r="J50" t="str">
            <v/>
          </cell>
        </row>
        <row r="51">
          <cell r="B51" t="str">
            <v>I</v>
          </cell>
          <cell r="C51" t="str">
            <v/>
          </cell>
          <cell r="F51" t="str">
            <v/>
          </cell>
          <cell r="G51" t="str">
            <v/>
          </cell>
          <cell r="H51" t="str">
            <v/>
          </cell>
          <cell r="I51" t="str">
            <v/>
          </cell>
          <cell r="J51" t="str">
            <v/>
          </cell>
        </row>
        <row r="52">
          <cell r="B52" t="str">
            <v/>
          </cell>
          <cell r="C52" t="str">
            <v/>
          </cell>
          <cell r="F52" t="str">
            <v/>
          </cell>
          <cell r="G52" t="str">
            <v/>
          </cell>
          <cell r="H52" t="str">
            <v/>
          </cell>
          <cell r="I52" t="str">
            <v/>
          </cell>
          <cell r="J52" t="str">
            <v/>
          </cell>
        </row>
        <row r="53">
          <cell r="B53" t="str">
            <v>A</v>
          </cell>
          <cell r="C53" t="str">
            <v/>
          </cell>
          <cell r="F53" t="str">
            <v/>
          </cell>
          <cell r="G53" t="str">
            <v/>
          </cell>
          <cell r="H53" t="str">
            <v/>
          </cell>
          <cell r="I53" t="str">
            <v/>
          </cell>
          <cell r="J53" t="str">
            <v/>
          </cell>
        </row>
        <row r="54">
          <cell r="B54" t="str">
            <v/>
          </cell>
        </row>
        <row r="55">
          <cell r="B55" t="str">
            <v>L</v>
          </cell>
        </row>
        <row r="56">
          <cell r="B56" t="str">
            <v/>
          </cell>
        </row>
        <row r="57">
          <cell r="E57" t="str">
            <v xml:space="preserve"> JUMLAH BIAYA UNTUK MATERIAL</v>
          </cell>
          <cell r="K57" t="str">
            <v>MATERIAL (I+II)</v>
          </cell>
          <cell r="M57">
            <v>43200</v>
          </cell>
        </row>
        <row r="58">
          <cell r="C58" t="str">
            <v>PERALATAN</v>
          </cell>
          <cell r="F58" t="str">
            <v>JUMLAH</v>
          </cell>
          <cell r="G58" t="str">
            <v xml:space="preserve">HARI </v>
          </cell>
          <cell r="H58" t="str">
            <v>KODE</v>
          </cell>
          <cell r="I58" t="str">
            <v>JAM KERJA</v>
          </cell>
          <cell r="J58" t="str">
            <v>HARGA</v>
          </cell>
          <cell r="K58" t="str">
            <v>BIAYA</v>
          </cell>
          <cell r="L58" t="str">
            <v>SUB TOTAL</v>
          </cell>
        </row>
        <row r="59">
          <cell r="F59" t="str">
            <v>ALAT</v>
          </cell>
          <cell r="G59" t="str">
            <v>KERJA</v>
          </cell>
          <cell r="J59" t="str">
            <v>(Rp/Jam)</v>
          </cell>
          <cell r="K59" t="str">
            <v>(Rp)</v>
          </cell>
          <cell r="L59" t="str">
            <v>(Rp)</v>
          </cell>
        </row>
        <row r="61">
          <cell r="B61" t="str">
            <v>P</v>
          </cell>
        </row>
        <row r="62">
          <cell r="C62" t="str">
            <v xml:space="preserve"> Truk bak terbuka (3,5 ton)/115 HP</v>
          </cell>
          <cell r="F62">
            <v>2</v>
          </cell>
          <cell r="G62">
            <v>1</v>
          </cell>
          <cell r="H62" t="str">
            <v>E 221</v>
          </cell>
          <cell r="I62">
            <v>10</v>
          </cell>
          <cell r="J62">
            <v>25000</v>
          </cell>
          <cell r="K62">
            <v>250000</v>
          </cell>
        </row>
        <row r="63">
          <cell r="B63" t="str">
            <v>E</v>
          </cell>
        </row>
        <row r="65">
          <cell r="B65" t="str">
            <v>R</v>
          </cell>
        </row>
        <row r="67">
          <cell r="B67" t="str">
            <v>A</v>
          </cell>
        </row>
        <row r="69">
          <cell r="B69" t="str">
            <v>L</v>
          </cell>
        </row>
        <row r="71">
          <cell r="B71" t="str">
            <v>A</v>
          </cell>
        </row>
        <row r="73">
          <cell r="B73" t="str">
            <v>T</v>
          </cell>
        </row>
        <row r="75">
          <cell r="B75" t="str">
            <v>A</v>
          </cell>
        </row>
        <row r="77">
          <cell r="B77" t="str">
            <v>N</v>
          </cell>
        </row>
        <row r="79">
          <cell r="E79" t="str">
            <v xml:space="preserve"> JUMLAH BIAYA UNTUK PERALATAN</v>
          </cell>
          <cell r="K79" t="str">
            <v>PERALATAN (I+II)</v>
          </cell>
          <cell r="M79">
            <v>250000</v>
          </cell>
        </row>
        <row r="80">
          <cell r="K80" t="str">
            <v xml:space="preserve"> T O T A L (Rp)</v>
          </cell>
          <cell r="M80">
            <v>786950</v>
          </cell>
        </row>
        <row r="82">
          <cell r="C82" t="str">
            <v>VOLUME  :</v>
          </cell>
          <cell r="D82">
            <v>16.670000000000002</v>
          </cell>
          <cell r="F82" t="str">
            <v>SATUAN  :</v>
          </cell>
          <cell r="G82" t="str">
            <v>Rit</v>
          </cell>
          <cell r="I82" t="str">
            <v>HARGA SATUAN  :</v>
          </cell>
          <cell r="J82">
            <v>47208</v>
          </cell>
          <cell r="K82" t="str">
            <v xml:space="preserve">                  per</v>
          </cell>
          <cell r="L82" t="str">
            <v>Rit</v>
          </cell>
        </row>
      </sheetData>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HAN"/>
      <sheetName val="ANAL.K"/>
      <sheetName val="BOW"/>
      <sheetName val="EE"/>
      <sheetName val="REKAP"/>
      <sheetName val="JADWAL"/>
      <sheetName val="METODE"/>
      <sheetName val="Supl.X"/>
      <sheetName val="RAB RT.09 LK.I"/>
      <sheetName val="XXXXXX"/>
      <sheetName val="NP"/>
      <sheetName val="Bahan SNI"/>
      <sheetName val="ANALISA"/>
      <sheetName val="TALANGJALI"/>
      <sheetName val="WONOMARTO"/>
      <sheetName val="NEGERIRATU"/>
      <sheetName val="PKUONAGUNG"/>
      <sheetName val="BANJARWANGI"/>
      <sheetName val="BANJARNEGERI"/>
      <sheetName val="CAHAYAMAKMUR"/>
      <sheetName val="CEMPAKA TIMUR"/>
      <sheetName val="SRIJAYA"/>
      <sheetName val="CEMPAKABARAT"/>
      <sheetName val="Sheet1 (2)"/>
      <sheetName val="Sheet1"/>
      <sheetName val="Dist_analys"/>
      <sheetName val="Rekap Anl.SNI"/>
      <sheetName val="Jad"/>
      <sheetName val="Rekap hg pek"/>
      <sheetName val="RAB Cnth"/>
      <sheetName val="Basic Price"/>
      <sheetName val="SC-BH FT-54"/>
      <sheetName val="Alat"/>
      <sheetName val="Kuantitas &amp; Harga"/>
      <sheetName val="Harsat"/>
      <sheetName val="Supl"/>
      <sheetName val="Harga bahan &amp; upah"/>
      <sheetName val="upah~bahan"/>
      <sheetName val="Analisa K"/>
      <sheetName val="RK AM"/>
      <sheetName val="Daf.Biaya sewa alat"/>
      <sheetName val="UPAH PEKERJA"/>
      <sheetName val="A"/>
      <sheetName val="INPUT"/>
      <sheetName val="1. Rejomulyo"/>
    </sheetNames>
    <sheetDataSet>
      <sheetData sheetId="0"/>
      <sheetData sheetId="1"/>
      <sheetData sheetId="2">
        <row r="68">
          <cell r="G68">
            <v>50144.800000000003</v>
          </cell>
        </row>
      </sheetData>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tuan Upah-Bahan (4)"/>
      <sheetName val="Seray 1"/>
      <sheetName val="Seray 2"/>
      <sheetName val="Balam"/>
      <sheetName val="Suka Banjar"/>
      <sheetName val="Sukamandi"/>
      <sheetName val="Kalisari"/>
      <sheetName val="Analis1"/>
      <sheetName val="Harga satuan"/>
      <sheetName val="Kubikasi Awal"/>
      <sheetName val="BENDUNG"/>
      <sheetName val="SALURAN"/>
      <sheetName val="RAB"/>
      <sheetName val="Kubikasi Rev"/>
      <sheetName val="RAB (Rev)"/>
      <sheetName val="kubikasi baru"/>
      <sheetName val="rab baru"/>
      <sheetName val="M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t. Penawaran"/>
      <sheetName val="Srt. Penawaran DG ANGKA"/>
      <sheetName val="SP 2"/>
      <sheetName val="Informasi"/>
      <sheetName val="Jadwal "/>
      <sheetName val="Bahan"/>
      <sheetName val="personal"/>
      <sheetName val="Alat"/>
      <sheetName val="dukungan"/>
      <sheetName val="Sheet1"/>
      <sheetName val="Md-2"/>
    </sheetNames>
    <sheetDataSet>
      <sheetData sheetId="0" refreshError="1"/>
      <sheetData sheetId="1" refreshError="1"/>
      <sheetData sheetId="2" refreshError="1"/>
      <sheetData sheetId="3" refreshError="1">
        <row r="1">
          <cell r="A1" t="str">
            <v>INFORMASI  UMUM</v>
          </cell>
        </row>
        <row r="4">
          <cell r="A4" t="str">
            <v>No.</v>
          </cell>
          <cell r="C4" t="str">
            <v>U R A I A N</v>
          </cell>
          <cell r="F4" t="str">
            <v>I N F O R M A S I</v>
          </cell>
        </row>
        <row r="7">
          <cell r="A7" t="str">
            <v>1.</v>
          </cell>
          <cell r="C7" t="str">
            <v>Kegiatan</v>
          </cell>
          <cell r="H7" t="str">
            <v>Peningkatan Jalan Kabupaten</v>
          </cell>
        </row>
        <row r="9">
          <cell r="A9" t="str">
            <v>2.</v>
          </cell>
          <cell r="C9" t="str">
            <v>Nama Paket</v>
          </cell>
          <cell r="H9" t="str">
            <v>Peningkatan Jl s/d Penetrasi Ruas Jl Lingkar Kecamatan Marga Tiga</v>
          </cell>
        </row>
        <row r="11">
          <cell r="A11" t="str">
            <v>3.</v>
          </cell>
          <cell r="C11" t="str">
            <v>Kabupaten</v>
          </cell>
          <cell r="H11" t="str">
            <v>Lampung Timur</v>
          </cell>
        </row>
        <row r="14">
          <cell r="A14" t="str">
            <v>4.</v>
          </cell>
          <cell r="C14" t="str">
            <v>Lokasi pekerjaan</v>
          </cell>
          <cell r="H14" t="str">
            <v>Sesuai Peta Lokasi</v>
          </cell>
        </row>
        <row r="16">
          <cell r="A16" t="str">
            <v>5.</v>
          </cell>
          <cell r="C16" t="str">
            <v>Kondisi jalan lama</v>
          </cell>
          <cell r="H16" t="str">
            <v>Sedang</v>
          </cell>
        </row>
        <row r="18">
          <cell r="A18" t="str">
            <v>6.</v>
          </cell>
          <cell r="C18" t="str">
            <v>Panjang efektif</v>
          </cell>
          <cell r="D18" t="str">
            <v>( lihat sketsa di bawah )</v>
          </cell>
          <cell r="H18">
            <v>1.53</v>
          </cell>
          <cell r="I18" t="str">
            <v>Kilometer  ( Leff  = a + b )</v>
          </cell>
        </row>
        <row r="20">
          <cell r="A20" t="str">
            <v>7.</v>
          </cell>
          <cell r="C20" t="str">
            <v>Lebar jalan lama</v>
          </cell>
          <cell r="D20" t="str">
            <v>( bahu + perkerasan + bahu )</v>
          </cell>
          <cell r="G20" t="str">
            <v>(</v>
          </cell>
          <cell r="H20" t="str">
            <v>…..</v>
          </cell>
          <cell r="I20" t="str">
            <v>+</v>
          </cell>
          <cell r="J20">
            <v>3.5</v>
          </cell>
          <cell r="K20" t="str">
            <v>+</v>
          </cell>
          <cell r="L20" t="str">
            <v>…..</v>
          </cell>
          <cell r="M20" t="str">
            <v>)</v>
          </cell>
          <cell r="N20" t="str">
            <v xml:space="preserve"> meter</v>
          </cell>
        </row>
        <row r="22">
          <cell r="A22" t="str">
            <v>8.</v>
          </cell>
          <cell r="C22" t="str">
            <v>Lebar Rencana</v>
          </cell>
          <cell r="D22" t="str">
            <v>( bahu + perkerasan + bahu )</v>
          </cell>
          <cell r="G22" t="str">
            <v>(</v>
          </cell>
          <cell r="H22" t="str">
            <v>…..</v>
          </cell>
          <cell r="I22" t="str">
            <v>+</v>
          </cell>
          <cell r="J22">
            <v>3.5</v>
          </cell>
          <cell r="K22" t="str">
            <v>+</v>
          </cell>
          <cell r="L22" t="str">
            <v>…..</v>
          </cell>
          <cell r="M22" t="str">
            <v>)</v>
          </cell>
          <cell r="N22" t="str">
            <v xml:space="preserve"> meter</v>
          </cell>
        </row>
        <row r="24">
          <cell r="A24" t="str">
            <v>9.</v>
          </cell>
          <cell r="C24" t="str">
            <v>Penampang jalan, jenis dan volume pekerjaan pokok</v>
          </cell>
          <cell r="H24" t="str">
            <v>Lihat lampiran.</v>
          </cell>
        </row>
        <row r="26">
          <cell r="A26" t="str">
            <v>10.</v>
          </cell>
          <cell r="C26" t="str">
            <v>Jangka waktu pelaksanaan pekerjaan</v>
          </cell>
          <cell r="H26">
            <v>90</v>
          </cell>
          <cell r="I26" t="str">
            <v xml:space="preserve"> hari kalender</v>
          </cell>
        </row>
        <row r="27">
          <cell r="G27" t="str">
            <v>Atau :</v>
          </cell>
          <cell r="H27">
            <v>3</v>
          </cell>
          <cell r="I27" t="str">
            <v xml:space="preserve"> bulan</v>
          </cell>
        </row>
        <row r="30">
          <cell r="A30" t="str">
            <v>11.</v>
          </cell>
          <cell r="C30" t="str">
            <v>Jarak rata-rata Base Camp ke lokasi pekerjaan  ---&gt;</v>
          </cell>
          <cell r="G30" t="str">
            <v>L =</v>
          </cell>
          <cell r="H30">
            <v>0.39441176470588235</v>
          </cell>
          <cell r="I30" t="str">
            <v xml:space="preserve"> Kilometer</v>
          </cell>
        </row>
        <row r="32">
          <cell r="C32" t="str">
            <v>Perhitungan didasarkan pada sketsa di bawah ini :</v>
          </cell>
          <cell r="G32" t="str">
            <v>L = { (c+a/2)*a + (c+b/2)*b } / (a+b)</v>
          </cell>
        </row>
        <row r="34">
          <cell r="D34">
            <v>0.9</v>
          </cell>
          <cell r="E34" t="str">
            <v>Km = a</v>
          </cell>
          <cell r="F34" t="str">
            <v xml:space="preserve"> C</v>
          </cell>
          <cell r="H34">
            <v>0.63</v>
          </cell>
          <cell r="I34" t="str">
            <v>Km = b</v>
          </cell>
        </row>
        <row r="36">
          <cell r="B36" t="str">
            <v xml:space="preserve"> A</v>
          </cell>
          <cell r="G36">
            <v>0</v>
          </cell>
          <cell r="H36" t="str">
            <v>Km = c</v>
          </cell>
          <cell r="K36" t="str">
            <v xml:space="preserve"> B</v>
          </cell>
        </row>
        <row r="38">
          <cell r="E38" t="str">
            <v>Base Camp --&gt;</v>
          </cell>
          <cell r="G38" t="str">
            <v>D</v>
          </cell>
        </row>
        <row r="41">
          <cell r="A41" t="str">
            <v>12.</v>
          </cell>
          <cell r="C41" t="str">
            <v>Jam kerja efektif dalam 1 hari</v>
          </cell>
          <cell r="H41">
            <v>7</v>
          </cell>
          <cell r="I41" t="str">
            <v xml:space="preserve"> jam</v>
          </cell>
        </row>
        <row r="42">
          <cell r="A42" t="str">
            <v>13.</v>
          </cell>
          <cell r="C42" t="str">
            <v>Asuransi, Pajak, dsb. untuk Peralatan</v>
          </cell>
          <cell r="H42">
            <v>2E-3</v>
          </cell>
          <cell r="I42" t="str">
            <v xml:space="preserve"> x  Harga Pokok Alat</v>
          </cell>
        </row>
        <row r="43">
          <cell r="A43" t="str">
            <v>14.</v>
          </cell>
          <cell r="C43" t="str">
            <v>Tingkat Suku Bunga Investasi Alat</v>
          </cell>
          <cell r="H43">
            <v>20</v>
          </cell>
          <cell r="I43" t="str">
            <v xml:space="preserve"> %</v>
          </cell>
        </row>
        <row r="44">
          <cell r="A44" t="str">
            <v>15.</v>
          </cell>
          <cell r="C44" t="str">
            <v>Biaya Umum dan Keuntungan</v>
          </cell>
          <cell r="H44">
            <v>10</v>
          </cell>
          <cell r="I44" t="str">
            <v xml:space="preserve"> % x Biaya Langsung</v>
          </cell>
        </row>
        <row r="48">
          <cell r="A48" t="str">
            <v>16.</v>
          </cell>
          <cell r="C48" t="str">
            <v>Lokasi Quarry</v>
          </cell>
          <cell r="G48" t="str">
            <v>Jenis Material :</v>
          </cell>
        </row>
        <row r="50">
          <cell r="A50" t="str">
            <v>a</v>
          </cell>
          <cell r="C50" t="str">
            <v>Purbolinggo</v>
          </cell>
          <cell r="G50" t="str">
            <v>Pasir Cor, Pasir Urug, Purbolinggo</v>
          </cell>
        </row>
        <row r="52">
          <cell r="A52" t="str">
            <v>b</v>
          </cell>
          <cell r="C52" t="str">
            <v>Gunung Sugih</v>
          </cell>
          <cell r="G52" t="str">
            <v>Pasir Pasang</v>
          </cell>
        </row>
        <row r="54">
          <cell r="A54" t="str">
            <v>c</v>
          </cell>
          <cell r="C54" t="str">
            <v xml:space="preserve">Marga Tiga </v>
          </cell>
          <cell r="G54" t="str">
            <v>Batu Belah / Batu 7 - 10 / Batu 10 - 15</v>
          </cell>
        </row>
        <row r="55">
          <cell r="G55" t="str">
            <v>Bat uPecah (Split)</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 bapak new"/>
      <sheetName val="ringkasan"/>
      <sheetName val="Sheet1"/>
      <sheetName val="EFISIENSI"/>
      <sheetName val="expose"/>
    </sheetNames>
    <sheetDataSet>
      <sheetData sheetId="0" refreshError="1"/>
      <sheetData sheetId="1">
        <row r="48">
          <cell r="G48">
            <v>4559404000</v>
          </cell>
        </row>
      </sheetData>
      <sheetData sheetId="2" refreshError="1"/>
      <sheetData sheetId="3" refreshError="1"/>
      <sheetData sheetId="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6 bappeda"/>
      <sheetName val="2026 bappeda (2)"/>
      <sheetName val="Ringkasan dg anggaran 2025"/>
      <sheetName val="2026 hearing"/>
      <sheetName val="2026 hearing (2)"/>
      <sheetName val="Ringkasan dg anggaran 2025 (2)"/>
    </sheetNames>
    <sheetDataSet>
      <sheetData sheetId="0"/>
      <sheetData sheetId="1"/>
      <sheetData sheetId="2"/>
      <sheetData sheetId="3">
        <row r="158">
          <cell r="Q158" t="str">
            <v>DAU</v>
          </cell>
          <cell r="R158">
            <v>97948058676</v>
          </cell>
        </row>
        <row r="159">
          <cell r="Q159" t="str">
            <v>DAK Fisik</v>
          </cell>
          <cell r="R159">
            <v>37398514512</v>
          </cell>
        </row>
        <row r="160">
          <cell r="Q160" t="str">
            <v>DAK Nonfisik</v>
          </cell>
          <cell r="R160">
            <v>11729525300</v>
          </cell>
        </row>
        <row r="161">
          <cell r="Q161" t="str">
            <v>BLUD</v>
          </cell>
          <cell r="R161">
            <v>269535460000</v>
          </cell>
        </row>
      </sheetData>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BQ2"/>
      <sheetName val="BQ1"/>
      <sheetName val="MobilisasiBQ"/>
      <sheetName val="cover (2)"/>
      <sheetName val="Informasi"/>
      <sheetName val="Rekap Biaya"/>
      <sheetName val="Kuantitas &amp; Harga"/>
      <sheetName val="Mobilisasi"/>
      <sheetName val="DIV-2"/>
      <sheetName val="DIV-3"/>
      <sheetName val="DIV-4"/>
      <sheetName val="DIV-5"/>
      <sheetName val="K-516"/>
      <sheetName val="DIV-6"/>
      <sheetName val="7.a"/>
      <sheetName val="DIV-7"/>
      <sheetName val="DIV-8"/>
      <sheetName val="DIV-9"/>
      <sheetName val="DIV-10"/>
      <sheetName val="Basic Price"/>
      <sheetName val="Peralatan"/>
      <sheetName val="Analisa Quarry"/>
      <sheetName val="Agt Hls&amp;Ksr"/>
      <sheetName val="Agt KlsA"/>
      <sheetName val="Agt Kls B"/>
      <sheetName val="Agt Kls C"/>
    </sheetNames>
    <sheetDataSet>
      <sheetData sheetId="0"/>
      <sheetData sheetId="1"/>
      <sheetData sheetId="2"/>
      <sheetData sheetId="3"/>
      <sheetData sheetId="4"/>
      <sheetData sheetId="5"/>
      <sheetData sheetId="6"/>
      <sheetData sheetId="7">
        <row r="22">
          <cell r="H22">
            <v>21200000</v>
          </cell>
        </row>
        <row r="41">
          <cell r="H41">
            <v>156946452</v>
          </cell>
        </row>
        <row r="61">
          <cell r="H61">
            <v>25597136.25</v>
          </cell>
        </row>
        <row r="96">
          <cell r="H96">
            <v>0</v>
          </cell>
        </row>
        <row r="111">
          <cell r="H111">
            <v>422044678.125</v>
          </cell>
        </row>
        <row r="168">
          <cell r="H168">
            <v>0</v>
          </cell>
        </row>
        <row r="330">
          <cell r="H330">
            <v>51484756</v>
          </cell>
        </row>
        <row r="354">
          <cell r="H354">
            <v>0</v>
          </cell>
        </row>
        <row r="422">
          <cell r="H422">
            <v>0</v>
          </cell>
        </row>
        <row r="486">
          <cell r="H486">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2200E-87F2-4666-B2DF-8705F9B1A1FA}">
  <sheetPr>
    <pageSetUpPr fitToPage="1"/>
  </sheetPr>
  <dimension ref="A1:CD211"/>
  <sheetViews>
    <sheetView tabSelected="1" zoomScale="55" zoomScaleNormal="55" zoomScaleSheetLayoutView="130" workbookViewId="0">
      <selection activeCell="B1" sqref="B1:M1"/>
    </sheetView>
  </sheetViews>
  <sheetFormatPr defaultColWidth="61.1640625" defaultRowHeight="12.75" x14ac:dyDescent="0.2"/>
  <cols>
    <col min="1" max="1" width="3.5" style="332" bestFit="1" customWidth="1"/>
    <col min="2" max="3" width="4.5" style="332" customWidth="1"/>
    <col min="4" max="4" width="6.6640625" style="332" customWidth="1"/>
    <col min="5" max="5" width="4.5" style="332" customWidth="1"/>
    <col min="6" max="6" width="44" style="145" customWidth="1"/>
    <col min="7" max="7" width="49.5" style="145" customWidth="1"/>
    <col min="8" max="8" width="7" style="369" hidden="1" customWidth="1"/>
    <col min="9" max="9" width="14.83203125" style="369" customWidth="1"/>
    <col min="10" max="10" width="33.1640625" style="362" customWidth="1"/>
    <col min="11" max="12" width="33.1640625" style="362" hidden="1" customWidth="1"/>
    <col min="13" max="13" width="19" style="336" bestFit="1" customWidth="1"/>
    <col min="14" max="14" width="24.6640625" style="342" hidden="1" customWidth="1"/>
    <col min="15" max="15" width="72.5" style="228" hidden="1" customWidth="1"/>
    <col min="16" max="16" width="16.83203125" style="331" hidden="1" customWidth="1"/>
    <col min="17" max="17" width="24.6640625" style="342" hidden="1" customWidth="1"/>
    <col min="18" max="19" width="34.1640625" style="15" hidden="1" customWidth="1"/>
    <col min="20" max="20" width="12.33203125" style="15" hidden="1" customWidth="1"/>
    <col min="21" max="21" width="41.83203125" style="17" hidden="1" customWidth="1"/>
    <col min="22" max="22" width="29.1640625" style="9" hidden="1" customWidth="1"/>
    <col min="23" max="23" width="37.1640625" style="9" hidden="1" customWidth="1"/>
    <col min="24" max="24" width="19.33203125" style="9" hidden="1" customWidth="1"/>
    <col min="25" max="25" width="16" style="9" hidden="1" customWidth="1"/>
    <col min="26" max="26" width="17.6640625" style="9" hidden="1" customWidth="1"/>
    <col min="27" max="31" width="0" style="9" hidden="1" customWidth="1"/>
    <col min="32" max="16384" width="61.1640625" style="9"/>
  </cols>
  <sheetData>
    <row r="1" spans="1:81" x14ac:dyDescent="0.2">
      <c r="A1" s="332">
        <v>1</v>
      </c>
      <c r="B1" s="332">
        <f>A1+1</f>
        <v>2</v>
      </c>
      <c r="C1" s="332">
        <f t="shared" ref="C1:M1" si="0">B1+1</f>
        <v>3</v>
      </c>
      <c r="D1" s="332">
        <f t="shared" si="0"/>
        <v>4</v>
      </c>
      <c r="E1" s="332">
        <f t="shared" si="0"/>
        <v>5</v>
      </c>
      <c r="F1" s="332">
        <f t="shared" si="0"/>
        <v>6</v>
      </c>
      <c r="G1" s="332">
        <f t="shared" si="0"/>
        <v>7</v>
      </c>
      <c r="H1" s="332">
        <f t="shared" si="0"/>
        <v>8</v>
      </c>
      <c r="I1" s="332">
        <f t="shared" si="0"/>
        <v>9</v>
      </c>
      <c r="J1" s="332">
        <f t="shared" si="0"/>
        <v>10</v>
      </c>
      <c r="K1" s="332">
        <f t="shared" si="0"/>
        <v>11</v>
      </c>
      <c r="L1" s="332">
        <f t="shared" si="0"/>
        <v>12</v>
      </c>
      <c r="M1" s="332">
        <f t="shared" si="0"/>
        <v>13</v>
      </c>
    </row>
    <row r="2" spans="1:81" ht="18" customHeight="1" x14ac:dyDescent="0.3">
      <c r="A2" s="378" t="s">
        <v>0</v>
      </c>
      <c r="B2" s="379"/>
      <c r="C2" s="379"/>
      <c r="D2" s="379"/>
      <c r="E2" s="379"/>
      <c r="F2" s="379"/>
      <c r="G2" s="379"/>
      <c r="H2" s="379"/>
      <c r="I2" s="379"/>
      <c r="J2" s="379"/>
      <c r="K2" s="379"/>
      <c r="L2" s="379"/>
      <c r="M2" s="379"/>
      <c r="N2" s="1"/>
      <c r="O2" s="2"/>
      <c r="P2" s="3"/>
      <c r="Q2" s="1"/>
      <c r="R2" s="4"/>
      <c r="S2" s="5"/>
      <c r="T2" s="6"/>
      <c r="U2" s="7"/>
      <c r="V2" s="8"/>
      <c r="W2" s="8"/>
    </row>
    <row r="3" spans="1:81" ht="18" customHeight="1" x14ac:dyDescent="0.3">
      <c r="A3" s="380" t="s">
        <v>1</v>
      </c>
      <c r="B3" s="381"/>
      <c r="C3" s="381"/>
      <c r="D3" s="381"/>
      <c r="E3" s="381"/>
      <c r="F3" s="381"/>
      <c r="G3" s="381"/>
      <c r="H3" s="381"/>
      <c r="I3" s="381"/>
      <c r="J3" s="381"/>
      <c r="K3" s="381"/>
      <c r="L3" s="381"/>
      <c r="M3" s="381"/>
      <c r="N3" s="10"/>
      <c r="O3" s="10"/>
      <c r="P3" s="10"/>
      <c r="Q3" s="10"/>
      <c r="R3" s="11"/>
      <c r="S3" s="7">
        <f>U4-V4</f>
        <v>79222</v>
      </c>
      <c r="T3" s="7"/>
      <c r="U3" s="7"/>
      <c r="V3" s="8"/>
    </row>
    <row r="4" spans="1:81" ht="55.5" customHeight="1" x14ac:dyDescent="0.35">
      <c r="A4" s="382" t="s">
        <v>2</v>
      </c>
      <c r="B4" s="383"/>
      <c r="C4" s="383"/>
      <c r="D4" s="383"/>
      <c r="E4" s="383"/>
      <c r="F4" s="383"/>
      <c r="G4" s="383"/>
      <c r="H4" s="383"/>
      <c r="I4" s="383"/>
      <c r="J4" s="383"/>
      <c r="K4" s="383"/>
      <c r="L4" s="383"/>
      <c r="M4" s="383"/>
      <c r="N4" s="12"/>
      <c r="O4" s="13"/>
      <c r="P4" s="14"/>
      <c r="Q4" s="12"/>
      <c r="S4" s="16"/>
      <c r="U4" s="17">
        <f>J62+J63+J65</f>
        <v>37398593734</v>
      </c>
      <c r="V4" s="18">
        <v>37398514512</v>
      </c>
      <c r="W4" s="19"/>
      <c r="Y4" s="17"/>
      <c r="Z4" s="17"/>
    </row>
    <row r="5" spans="1:81" ht="18.75" x14ac:dyDescent="0.3">
      <c r="A5" s="20"/>
      <c r="B5" s="21"/>
      <c r="C5" s="21"/>
      <c r="D5" s="21"/>
      <c r="E5" s="21"/>
      <c r="F5" s="22"/>
      <c r="G5" s="23"/>
      <c r="H5" s="24"/>
      <c r="I5" s="25" t="s">
        <v>3</v>
      </c>
      <c r="J5" s="26">
        <v>423733802522</v>
      </c>
      <c r="K5" s="26"/>
      <c r="L5" s="26"/>
      <c r="M5" s="27">
        <f>J5-J9</f>
        <v>-4436752030</v>
      </c>
      <c r="N5" s="28"/>
      <c r="O5" s="13"/>
      <c r="P5" s="14"/>
      <c r="Q5" s="28"/>
      <c r="S5" s="16">
        <f>70000000-69936000</f>
        <v>64000</v>
      </c>
    </row>
    <row r="6" spans="1:81" ht="29.25" customHeight="1" x14ac:dyDescent="0.3">
      <c r="A6" s="384" t="s">
        <v>4</v>
      </c>
      <c r="B6" s="384"/>
      <c r="C6" s="384"/>
      <c r="D6" s="384"/>
      <c r="E6" s="384"/>
      <c r="F6" s="384" t="s">
        <v>5</v>
      </c>
      <c r="G6" s="384" t="s">
        <v>6</v>
      </c>
      <c r="H6" s="386" t="s">
        <v>7</v>
      </c>
      <c r="I6" s="387"/>
      <c r="J6" s="387"/>
      <c r="K6" s="387"/>
      <c r="L6" s="387"/>
      <c r="M6" s="388"/>
      <c r="N6" s="29"/>
      <c r="O6" s="30"/>
      <c r="P6" s="31" t="s">
        <v>8</v>
      </c>
      <c r="Q6" s="29"/>
      <c r="R6" s="32" t="s">
        <v>9</v>
      </c>
      <c r="S6" s="32" t="s">
        <v>10</v>
      </c>
      <c r="T6" s="33"/>
      <c r="U6" s="34">
        <v>2027</v>
      </c>
      <c r="V6" s="35">
        <v>2028</v>
      </c>
      <c r="W6" s="9">
        <v>2029</v>
      </c>
      <c r="X6" s="9">
        <v>2030</v>
      </c>
    </row>
    <row r="7" spans="1:81" ht="42.75" customHeight="1" x14ac:dyDescent="0.2">
      <c r="A7" s="385"/>
      <c r="B7" s="385"/>
      <c r="C7" s="385"/>
      <c r="D7" s="385"/>
      <c r="E7" s="385"/>
      <c r="F7" s="385"/>
      <c r="G7" s="385"/>
      <c r="H7" s="36" t="s">
        <v>11</v>
      </c>
      <c r="I7" s="36" t="s">
        <v>12</v>
      </c>
      <c r="J7" s="36" t="s">
        <v>13</v>
      </c>
      <c r="K7" s="36">
        <v>2027</v>
      </c>
      <c r="L7" s="36">
        <v>2028</v>
      </c>
      <c r="M7" s="36" t="s">
        <v>14</v>
      </c>
      <c r="N7" s="37" t="s">
        <v>15</v>
      </c>
      <c r="O7" s="38" t="s">
        <v>16</v>
      </c>
      <c r="P7" s="39" t="s">
        <v>11</v>
      </c>
      <c r="Q7" s="37" t="s">
        <v>17</v>
      </c>
      <c r="R7" s="40"/>
      <c r="S7" s="40"/>
      <c r="U7" s="41"/>
      <c r="W7" s="17"/>
      <c r="X7" s="17"/>
    </row>
    <row r="8" spans="1:81" ht="14.25" customHeight="1" x14ac:dyDescent="0.2">
      <c r="A8" s="370">
        <v>1</v>
      </c>
      <c r="B8" s="371"/>
      <c r="C8" s="371"/>
      <c r="D8" s="371"/>
      <c r="E8" s="372"/>
      <c r="F8" s="42">
        <v>2</v>
      </c>
      <c r="G8" s="42">
        <v>3</v>
      </c>
      <c r="H8" s="42">
        <v>4</v>
      </c>
      <c r="I8" s="42">
        <v>5</v>
      </c>
      <c r="J8" s="42">
        <v>6</v>
      </c>
      <c r="K8" s="42"/>
      <c r="L8" s="42"/>
      <c r="M8" s="42">
        <v>7</v>
      </c>
      <c r="N8" s="43"/>
      <c r="O8" s="44"/>
      <c r="P8" s="45"/>
      <c r="Q8" s="43"/>
      <c r="R8" s="40"/>
      <c r="S8" s="40"/>
    </row>
    <row r="9" spans="1:81" s="61" customFormat="1" ht="24.95" customHeight="1" x14ac:dyDescent="0.2">
      <c r="A9" s="46">
        <v>1</v>
      </c>
      <c r="B9" s="46"/>
      <c r="C9" s="47"/>
      <c r="D9" s="47"/>
      <c r="E9" s="47"/>
      <c r="F9" s="48" t="s">
        <v>18</v>
      </c>
      <c r="G9" s="49"/>
      <c r="H9" s="50"/>
      <c r="I9" s="50"/>
      <c r="J9" s="51">
        <f>J10</f>
        <v>428170554552</v>
      </c>
      <c r="K9" s="52"/>
      <c r="L9" s="52"/>
      <c r="M9" s="53"/>
      <c r="N9" s="54"/>
      <c r="O9" s="55" t="e">
        <f>J10-#REF!</f>
        <v>#REF!</v>
      </c>
      <c r="P9" s="56"/>
      <c r="Q9" s="54"/>
      <c r="R9" s="57">
        <f>R59+R132+R145</f>
        <v>41297886512</v>
      </c>
      <c r="S9" s="58">
        <f>SUM(S59,S132,S138,S145)</f>
        <v>15638661772</v>
      </c>
      <c r="T9" s="59"/>
      <c r="U9" s="34"/>
      <c r="V9" s="17"/>
      <c r="W9" s="60"/>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row>
    <row r="10" spans="1:81" s="61" customFormat="1" ht="28.5" customHeight="1" x14ac:dyDescent="0.35">
      <c r="A10" s="62">
        <v>1</v>
      </c>
      <c r="B10" s="63" t="s">
        <v>19</v>
      </c>
      <c r="C10" s="64"/>
      <c r="D10" s="64"/>
      <c r="E10" s="64"/>
      <c r="F10" s="65" t="s">
        <v>20</v>
      </c>
      <c r="G10" s="66"/>
      <c r="H10" s="67"/>
      <c r="I10" s="67"/>
      <c r="J10" s="68">
        <f>J11+J59+J132+J138+J145</f>
        <v>428170554552</v>
      </c>
      <c r="K10" s="52"/>
      <c r="L10" s="52"/>
      <c r="M10" s="69"/>
      <c r="N10" s="70"/>
      <c r="O10" s="71"/>
      <c r="P10" s="72"/>
      <c r="Q10" s="70"/>
      <c r="R10" s="73"/>
      <c r="S10" s="73"/>
      <c r="T10" s="74"/>
      <c r="U10" s="74">
        <v>428170554552</v>
      </c>
      <c r="V10" s="75"/>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row>
    <row r="11" spans="1:81" s="89" customFormat="1" ht="45" customHeight="1" x14ac:dyDescent="0.45">
      <c r="A11" s="76">
        <v>1</v>
      </c>
      <c r="B11" s="77" t="s">
        <v>19</v>
      </c>
      <c r="C11" s="77" t="s">
        <v>21</v>
      </c>
      <c r="D11" s="76"/>
      <c r="E11" s="78"/>
      <c r="F11" s="79" t="s">
        <v>22</v>
      </c>
      <c r="G11" s="76" t="s">
        <v>23</v>
      </c>
      <c r="H11" s="80" t="s">
        <v>24</v>
      </c>
      <c r="I11" s="81">
        <v>1</v>
      </c>
      <c r="J11" s="82">
        <f>J12+J18+J23+J27+J34+J36+J39+J45</f>
        <v>350023838268</v>
      </c>
      <c r="K11" s="83"/>
      <c r="L11" s="83"/>
      <c r="M11" s="84"/>
      <c r="N11" s="85"/>
      <c r="O11" s="86"/>
      <c r="P11" s="87" t="s">
        <v>24</v>
      </c>
      <c r="Q11" s="85"/>
      <c r="R11" s="40">
        <f>J12+J18+J23+J27+J34+J36+J39</f>
        <v>80488378268</v>
      </c>
      <c r="S11" s="40"/>
      <c r="T11" s="15"/>
      <c r="U11" s="88">
        <f>J10-U10</f>
        <v>0</v>
      </c>
      <c r="V11" s="9"/>
      <c r="W11" s="9"/>
      <c r="X11" s="17"/>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row>
    <row r="12" spans="1:81" s="106" customFormat="1" ht="56.25" customHeight="1" x14ac:dyDescent="0.2">
      <c r="A12" s="90">
        <v>1</v>
      </c>
      <c r="B12" s="91" t="s">
        <v>19</v>
      </c>
      <c r="C12" s="91" t="s">
        <v>21</v>
      </c>
      <c r="D12" s="90" t="s">
        <v>25</v>
      </c>
      <c r="E12" s="90"/>
      <c r="F12" s="92" t="s">
        <v>26</v>
      </c>
      <c r="G12" s="93" t="s">
        <v>27</v>
      </c>
      <c r="H12" s="94" t="s">
        <v>28</v>
      </c>
      <c r="I12" s="95">
        <v>1</v>
      </c>
      <c r="J12" s="96">
        <f>SUM(J13:J17)</f>
        <v>92973450</v>
      </c>
      <c r="K12" s="97"/>
      <c r="L12" s="97"/>
      <c r="M12" s="98"/>
      <c r="N12" s="99"/>
      <c r="O12" s="100"/>
      <c r="P12" s="101" t="s">
        <v>28</v>
      </c>
      <c r="Q12" s="99"/>
      <c r="R12" s="102">
        <f>R11-J19-J20-J38-J41</f>
        <v>870048000</v>
      </c>
      <c r="S12" s="102"/>
      <c r="T12" s="103"/>
      <c r="U12" s="104">
        <v>20655016689</v>
      </c>
      <c r="V12" s="105"/>
      <c r="W12" s="105"/>
      <c r="X12" s="105"/>
      <c r="Y12" s="104"/>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row>
    <row r="13" spans="1:81" s="105" customFormat="1" ht="45" customHeight="1" x14ac:dyDescent="0.2">
      <c r="A13" s="107">
        <v>1</v>
      </c>
      <c r="B13" s="107" t="s">
        <v>19</v>
      </c>
      <c r="C13" s="107" t="s">
        <v>21</v>
      </c>
      <c r="D13" s="107" t="s">
        <v>25</v>
      </c>
      <c r="E13" s="108" t="s">
        <v>21</v>
      </c>
      <c r="F13" s="109" t="s">
        <v>29</v>
      </c>
      <c r="G13" s="110" t="s">
        <v>30</v>
      </c>
      <c r="H13" s="111" t="s">
        <v>28</v>
      </c>
      <c r="I13" s="111" t="s">
        <v>31</v>
      </c>
      <c r="J13" s="112">
        <v>24004450</v>
      </c>
      <c r="K13" s="112">
        <f>J13+(J13*2%)</f>
        <v>24484539</v>
      </c>
      <c r="L13" s="112">
        <f>K13+(K13*2%)</f>
        <v>24974229.780000001</v>
      </c>
      <c r="M13" s="113" t="s">
        <v>32</v>
      </c>
      <c r="N13" s="114" t="s">
        <v>33</v>
      </c>
      <c r="O13" s="30"/>
      <c r="P13" s="115" t="s">
        <v>28</v>
      </c>
      <c r="Q13" s="114" t="s">
        <v>33</v>
      </c>
      <c r="R13" s="102"/>
      <c r="S13" s="102"/>
      <c r="T13" s="103"/>
      <c r="U13" s="104">
        <f>20000000-19053250</f>
        <v>946750</v>
      </c>
      <c r="W13" s="116"/>
    </row>
    <row r="14" spans="1:81" s="105" customFormat="1" ht="58.5" customHeight="1" x14ac:dyDescent="0.2">
      <c r="A14" s="107">
        <v>1</v>
      </c>
      <c r="B14" s="107" t="s">
        <v>19</v>
      </c>
      <c r="C14" s="107" t="s">
        <v>21</v>
      </c>
      <c r="D14" s="107" t="s">
        <v>25</v>
      </c>
      <c r="E14" s="108" t="s">
        <v>19</v>
      </c>
      <c r="F14" s="109" t="s">
        <v>34</v>
      </c>
      <c r="G14" s="110" t="s">
        <v>35</v>
      </c>
      <c r="H14" s="111" t="s">
        <v>28</v>
      </c>
      <c r="I14" s="111" t="s">
        <v>36</v>
      </c>
      <c r="J14" s="117">
        <v>10087500</v>
      </c>
      <c r="K14" s="112">
        <f>J14+(J14*2%)</f>
        <v>10289250</v>
      </c>
      <c r="L14" s="112">
        <f>K14+(K14*2%)</f>
        <v>10495035</v>
      </c>
      <c r="M14" s="113" t="s">
        <v>32</v>
      </c>
      <c r="N14" s="114" t="s">
        <v>33</v>
      </c>
      <c r="O14" s="30"/>
      <c r="P14" s="115" t="s">
        <v>28</v>
      </c>
      <c r="Q14" s="114" t="s">
        <v>33</v>
      </c>
      <c r="R14" s="102"/>
      <c r="S14" s="102"/>
      <c r="T14" s="103"/>
      <c r="U14" s="104"/>
      <c r="V14" s="118"/>
      <c r="W14" s="119"/>
    </row>
    <row r="15" spans="1:81" s="105" customFormat="1" ht="58.5" customHeight="1" x14ac:dyDescent="0.2">
      <c r="A15" s="107">
        <v>1</v>
      </c>
      <c r="B15" s="107" t="s">
        <v>19</v>
      </c>
      <c r="C15" s="107" t="s">
        <v>21</v>
      </c>
      <c r="D15" s="107" t="s">
        <v>25</v>
      </c>
      <c r="E15" s="108" t="s">
        <v>37</v>
      </c>
      <c r="F15" s="109" t="s">
        <v>38</v>
      </c>
      <c r="G15" s="110" t="s">
        <v>39</v>
      </c>
      <c r="H15" s="111" t="s">
        <v>28</v>
      </c>
      <c r="I15" s="111" t="s">
        <v>36</v>
      </c>
      <c r="J15" s="117">
        <v>15000000</v>
      </c>
      <c r="K15" s="112">
        <f t="shared" ref="K15:L17" si="1">J15+(J15*2%)</f>
        <v>15300000</v>
      </c>
      <c r="L15" s="112">
        <f t="shared" si="1"/>
        <v>15606000</v>
      </c>
      <c r="M15" s="113" t="s">
        <v>32</v>
      </c>
      <c r="N15" s="114" t="s">
        <v>40</v>
      </c>
      <c r="O15" s="30"/>
      <c r="P15" s="115" t="s">
        <v>28</v>
      </c>
      <c r="Q15" s="114" t="s">
        <v>40</v>
      </c>
      <c r="R15" s="102"/>
      <c r="S15" s="102"/>
      <c r="T15" s="103"/>
      <c r="U15" s="104"/>
      <c r="V15" s="104"/>
      <c r="W15" s="104"/>
    </row>
    <row r="16" spans="1:81" s="105" customFormat="1" ht="85.5" customHeight="1" x14ac:dyDescent="0.2">
      <c r="A16" s="107">
        <v>1</v>
      </c>
      <c r="B16" s="107" t="s">
        <v>19</v>
      </c>
      <c r="C16" s="107" t="s">
        <v>21</v>
      </c>
      <c r="D16" s="107" t="s">
        <v>25</v>
      </c>
      <c r="E16" s="108" t="s">
        <v>41</v>
      </c>
      <c r="F16" s="109" t="s">
        <v>42</v>
      </c>
      <c r="G16" s="110" t="s">
        <v>43</v>
      </c>
      <c r="H16" s="111" t="s">
        <v>28</v>
      </c>
      <c r="I16" s="111" t="s">
        <v>44</v>
      </c>
      <c r="J16" s="117">
        <v>17901800</v>
      </c>
      <c r="K16" s="112">
        <f t="shared" si="1"/>
        <v>18259836</v>
      </c>
      <c r="L16" s="112">
        <f t="shared" si="1"/>
        <v>18625032.719999999</v>
      </c>
      <c r="M16" s="113" t="s">
        <v>32</v>
      </c>
      <c r="N16" s="114" t="s">
        <v>33</v>
      </c>
      <c r="O16" s="30"/>
      <c r="P16" s="115" t="s">
        <v>28</v>
      </c>
      <c r="Q16" s="114" t="s">
        <v>33</v>
      </c>
      <c r="R16" s="102"/>
      <c r="S16" s="102"/>
      <c r="T16" s="103"/>
      <c r="U16" s="104"/>
      <c r="V16" s="104"/>
      <c r="W16" s="104"/>
    </row>
    <row r="17" spans="1:81" ht="45" customHeight="1" x14ac:dyDescent="0.2">
      <c r="A17" s="107">
        <v>1</v>
      </c>
      <c r="B17" s="107" t="s">
        <v>19</v>
      </c>
      <c r="C17" s="107" t="s">
        <v>21</v>
      </c>
      <c r="D17" s="107" t="s">
        <v>25</v>
      </c>
      <c r="E17" s="108" t="s">
        <v>45</v>
      </c>
      <c r="F17" s="109" t="s">
        <v>42</v>
      </c>
      <c r="G17" s="110" t="s">
        <v>46</v>
      </c>
      <c r="H17" s="111" t="s">
        <v>24</v>
      </c>
      <c r="I17" s="111" t="s">
        <v>47</v>
      </c>
      <c r="J17" s="117">
        <v>25979700</v>
      </c>
      <c r="K17" s="112">
        <f t="shared" si="1"/>
        <v>26499294</v>
      </c>
      <c r="L17" s="112">
        <f t="shared" si="1"/>
        <v>27029279.879999999</v>
      </c>
      <c r="M17" s="113" t="s">
        <v>32</v>
      </c>
      <c r="N17" s="114" t="s">
        <v>33</v>
      </c>
      <c r="O17" s="30"/>
      <c r="P17" s="115" t="s">
        <v>24</v>
      </c>
      <c r="Q17" s="114" t="s">
        <v>33</v>
      </c>
      <c r="R17" s="40"/>
      <c r="S17" s="40"/>
    </row>
    <row r="18" spans="1:81" s="106" customFormat="1" ht="57.75" customHeight="1" x14ac:dyDescent="0.2">
      <c r="A18" s="90">
        <v>1</v>
      </c>
      <c r="B18" s="91" t="s">
        <v>19</v>
      </c>
      <c r="C18" s="91" t="s">
        <v>21</v>
      </c>
      <c r="D18" s="90" t="s">
        <v>48</v>
      </c>
      <c r="E18" s="90"/>
      <c r="F18" s="92" t="s">
        <v>49</v>
      </c>
      <c r="G18" s="90" t="s">
        <v>50</v>
      </c>
      <c r="H18" s="94" t="s">
        <v>24</v>
      </c>
      <c r="I18" s="95">
        <v>1</v>
      </c>
      <c r="J18" s="120">
        <f>SUM(J19:J22)</f>
        <v>79166858602</v>
      </c>
      <c r="K18" s="97"/>
      <c r="L18" s="97"/>
      <c r="M18" s="98"/>
      <c r="N18" s="121"/>
      <c r="O18" s="122"/>
      <c r="P18" s="101" t="s">
        <v>24</v>
      </c>
      <c r="Q18" s="121"/>
      <c r="R18" s="102"/>
      <c r="S18" s="102"/>
      <c r="T18" s="103"/>
      <c r="U18" s="104"/>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row>
    <row r="19" spans="1:81" s="105" customFormat="1" ht="39.950000000000003" customHeight="1" x14ac:dyDescent="0.2">
      <c r="A19" s="107">
        <v>1</v>
      </c>
      <c r="B19" s="107" t="s">
        <v>19</v>
      </c>
      <c r="C19" s="107" t="s">
        <v>21</v>
      </c>
      <c r="D19" s="107" t="s">
        <v>48</v>
      </c>
      <c r="E19" s="108" t="s">
        <v>21</v>
      </c>
      <c r="F19" s="109" t="s">
        <v>51</v>
      </c>
      <c r="G19" s="110" t="s">
        <v>52</v>
      </c>
      <c r="H19" s="111" t="s">
        <v>24</v>
      </c>
      <c r="I19" s="123" t="s">
        <v>53</v>
      </c>
      <c r="J19" s="124">
        <f>75422473341</f>
        <v>75422473341</v>
      </c>
      <c r="K19" s="112">
        <f t="shared" ref="K19:L22" si="2">J19+(J19*2%)</f>
        <v>76930922807.820007</v>
      </c>
      <c r="L19" s="112">
        <f t="shared" si="2"/>
        <v>78469541263.97641</v>
      </c>
      <c r="M19" s="113" t="s">
        <v>54</v>
      </c>
      <c r="N19" s="114" t="s">
        <v>40</v>
      </c>
      <c r="O19" s="30" t="s">
        <v>55</v>
      </c>
      <c r="P19" s="115" t="s">
        <v>24</v>
      </c>
      <c r="Q19" s="114" t="s">
        <v>40</v>
      </c>
      <c r="R19" s="102"/>
      <c r="S19" s="102"/>
      <c r="T19" s="103"/>
      <c r="U19" s="104"/>
    </row>
    <row r="20" spans="1:81" ht="39.950000000000003" customHeight="1" x14ac:dyDescent="0.2">
      <c r="A20" s="107">
        <v>1</v>
      </c>
      <c r="B20" s="107" t="s">
        <v>19</v>
      </c>
      <c r="C20" s="107" t="s">
        <v>21</v>
      </c>
      <c r="D20" s="107" t="s">
        <v>48</v>
      </c>
      <c r="E20" s="108" t="s">
        <v>19</v>
      </c>
      <c r="F20" s="109" t="s">
        <v>56</v>
      </c>
      <c r="G20" s="110" t="s">
        <v>57</v>
      </c>
      <c r="H20" s="111" t="s">
        <v>24</v>
      </c>
      <c r="I20" s="123" t="s">
        <v>58</v>
      </c>
      <c r="J20" s="124">
        <f>3213600000+489286211</f>
        <v>3702886211</v>
      </c>
      <c r="K20" s="112">
        <f t="shared" si="2"/>
        <v>3776943935.2199998</v>
      </c>
      <c r="L20" s="112">
        <f t="shared" si="2"/>
        <v>3852482813.9243999</v>
      </c>
      <c r="M20" s="113" t="s">
        <v>54</v>
      </c>
      <c r="N20" s="114" t="s">
        <v>40</v>
      </c>
      <c r="O20" s="30" t="s">
        <v>59</v>
      </c>
      <c r="P20" s="115" t="s">
        <v>24</v>
      </c>
      <c r="Q20" s="114" t="s">
        <v>40</v>
      </c>
      <c r="R20" s="40"/>
      <c r="S20" s="40">
        <f>J20-4212000000</f>
        <v>-509113789</v>
      </c>
      <c r="U20" s="125"/>
    </row>
    <row r="21" spans="1:81" ht="75" customHeight="1" x14ac:dyDescent="0.2">
      <c r="A21" s="107">
        <v>1</v>
      </c>
      <c r="B21" s="107" t="s">
        <v>19</v>
      </c>
      <c r="C21" s="107" t="s">
        <v>21</v>
      </c>
      <c r="D21" s="107" t="s">
        <v>48</v>
      </c>
      <c r="E21" s="108" t="s">
        <v>60</v>
      </c>
      <c r="F21" s="109" t="s">
        <v>61</v>
      </c>
      <c r="G21" s="110" t="s">
        <v>62</v>
      </c>
      <c r="H21" s="111" t="s">
        <v>28</v>
      </c>
      <c r="I21" s="123" t="s">
        <v>47</v>
      </c>
      <c r="J21" s="126">
        <v>22799250</v>
      </c>
      <c r="K21" s="112">
        <f t="shared" si="2"/>
        <v>23255235</v>
      </c>
      <c r="L21" s="112">
        <f t="shared" si="2"/>
        <v>23720339.699999999</v>
      </c>
      <c r="M21" s="113" t="s">
        <v>32</v>
      </c>
      <c r="N21" s="114" t="s">
        <v>40</v>
      </c>
      <c r="O21" s="30"/>
      <c r="P21" s="115" t="s">
        <v>28</v>
      </c>
      <c r="Q21" s="114" t="s">
        <v>40</v>
      </c>
      <c r="R21" s="40"/>
      <c r="S21" s="40"/>
      <c r="U21" s="125"/>
    </row>
    <row r="22" spans="1:81" ht="107.25" customHeight="1" x14ac:dyDescent="0.2">
      <c r="A22" s="64">
        <v>1</v>
      </c>
      <c r="B22" s="64" t="s">
        <v>19</v>
      </c>
      <c r="C22" s="64" t="s">
        <v>21</v>
      </c>
      <c r="D22" s="64" t="s">
        <v>48</v>
      </c>
      <c r="E22" s="127" t="s">
        <v>45</v>
      </c>
      <c r="F22" s="128" t="s">
        <v>63</v>
      </c>
      <c r="G22" s="66" t="s">
        <v>64</v>
      </c>
      <c r="H22" s="67" t="s">
        <v>28</v>
      </c>
      <c r="I22" s="123" t="s">
        <v>44</v>
      </c>
      <c r="J22" s="124">
        <v>18699800</v>
      </c>
      <c r="K22" s="112">
        <f t="shared" si="2"/>
        <v>19073796</v>
      </c>
      <c r="L22" s="112">
        <f t="shared" si="2"/>
        <v>19455271.920000002</v>
      </c>
      <c r="M22" s="69" t="s">
        <v>32</v>
      </c>
      <c r="N22" s="114" t="s">
        <v>40</v>
      </c>
      <c r="O22" s="30"/>
      <c r="P22" s="115" t="s">
        <v>28</v>
      </c>
      <c r="Q22" s="114" t="s">
        <v>40</v>
      </c>
      <c r="R22" s="40"/>
      <c r="S22" s="40"/>
      <c r="U22" s="125"/>
    </row>
    <row r="23" spans="1:81" s="106" customFormat="1" ht="55.5" customHeight="1" x14ac:dyDescent="0.2">
      <c r="A23" s="90">
        <v>1</v>
      </c>
      <c r="B23" s="91" t="s">
        <v>19</v>
      </c>
      <c r="C23" s="91" t="s">
        <v>21</v>
      </c>
      <c r="D23" s="90" t="s">
        <v>65</v>
      </c>
      <c r="E23" s="90"/>
      <c r="F23" s="92" t="s">
        <v>66</v>
      </c>
      <c r="G23" s="129" t="s">
        <v>67</v>
      </c>
      <c r="H23" s="94" t="s">
        <v>24</v>
      </c>
      <c r="I23" s="130">
        <v>1</v>
      </c>
      <c r="J23" s="131">
        <f>SUM(J24:J26)</f>
        <v>77682800</v>
      </c>
      <c r="K23" s="132"/>
      <c r="L23" s="132"/>
      <c r="M23" s="98"/>
      <c r="N23" s="121"/>
      <c r="O23" s="122"/>
      <c r="P23" s="101" t="s">
        <v>24</v>
      </c>
      <c r="Q23" s="121"/>
      <c r="R23" s="102"/>
      <c r="S23" s="102"/>
      <c r="T23" s="103"/>
      <c r="U23" s="104"/>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row>
    <row r="24" spans="1:81" ht="45" customHeight="1" x14ac:dyDescent="0.2">
      <c r="A24" s="107" t="s">
        <v>68</v>
      </c>
      <c r="B24" s="107" t="s">
        <v>19</v>
      </c>
      <c r="C24" s="107" t="s">
        <v>21</v>
      </c>
      <c r="D24" s="107" t="s">
        <v>65</v>
      </c>
      <c r="E24" s="108" t="s">
        <v>37</v>
      </c>
      <c r="F24" s="109" t="s">
        <v>69</v>
      </c>
      <c r="G24" s="110" t="s">
        <v>70</v>
      </c>
      <c r="H24" s="111" t="s">
        <v>28</v>
      </c>
      <c r="I24" s="111" t="s">
        <v>58</v>
      </c>
      <c r="J24" s="133">
        <v>39399200</v>
      </c>
      <c r="K24" s="112">
        <f t="shared" ref="K24:L26" si="3">J24+(J24*2%)</f>
        <v>40187184</v>
      </c>
      <c r="L24" s="112">
        <f t="shared" si="3"/>
        <v>40990927.68</v>
      </c>
      <c r="M24" s="113" t="s">
        <v>32</v>
      </c>
      <c r="N24" s="114" t="s">
        <v>71</v>
      </c>
      <c r="O24" s="30" t="s">
        <v>72</v>
      </c>
      <c r="P24" s="115" t="s">
        <v>28</v>
      </c>
      <c r="Q24" s="114" t="s">
        <v>73</v>
      </c>
      <c r="R24" s="40"/>
      <c r="S24" s="40"/>
    </row>
    <row r="25" spans="1:81" ht="45" customHeight="1" x14ac:dyDescent="0.2">
      <c r="A25" s="107">
        <v>1</v>
      </c>
      <c r="B25" s="107" t="s">
        <v>19</v>
      </c>
      <c r="C25" s="107" t="s">
        <v>21</v>
      </c>
      <c r="D25" s="107" t="s">
        <v>65</v>
      </c>
      <c r="E25" s="108" t="s">
        <v>60</v>
      </c>
      <c r="F25" s="109" t="s">
        <v>74</v>
      </c>
      <c r="G25" s="110" t="s">
        <v>75</v>
      </c>
      <c r="H25" s="111" t="s">
        <v>28</v>
      </c>
      <c r="I25" s="111" t="s">
        <v>58</v>
      </c>
      <c r="J25" s="133">
        <v>21497600</v>
      </c>
      <c r="K25" s="112">
        <f t="shared" si="3"/>
        <v>21927552</v>
      </c>
      <c r="L25" s="112">
        <f t="shared" si="3"/>
        <v>22366103.039999999</v>
      </c>
      <c r="M25" s="113" t="s">
        <v>32</v>
      </c>
      <c r="N25" s="114" t="s">
        <v>71</v>
      </c>
      <c r="O25" s="30"/>
      <c r="P25" s="115" t="s">
        <v>28</v>
      </c>
      <c r="Q25" s="114" t="s">
        <v>73</v>
      </c>
      <c r="R25" s="40"/>
      <c r="S25" s="40"/>
    </row>
    <row r="26" spans="1:81" ht="60.75" customHeight="1" x14ac:dyDescent="0.2">
      <c r="A26" s="107">
        <v>1</v>
      </c>
      <c r="B26" s="107" t="s">
        <v>19</v>
      </c>
      <c r="C26" s="107" t="s">
        <v>21</v>
      </c>
      <c r="D26" s="107" t="s">
        <v>65</v>
      </c>
      <c r="E26" s="108" t="s">
        <v>76</v>
      </c>
      <c r="F26" s="109" t="s">
        <v>77</v>
      </c>
      <c r="G26" s="110" t="s">
        <v>78</v>
      </c>
      <c r="H26" s="111" t="s">
        <v>28</v>
      </c>
      <c r="I26" s="111" t="s">
        <v>79</v>
      </c>
      <c r="J26" s="133">
        <v>16786000</v>
      </c>
      <c r="K26" s="112">
        <f t="shared" si="3"/>
        <v>17121720</v>
      </c>
      <c r="L26" s="112">
        <f t="shared" si="3"/>
        <v>17464154.399999999</v>
      </c>
      <c r="M26" s="113" t="s">
        <v>32</v>
      </c>
      <c r="N26" s="114" t="s">
        <v>71</v>
      </c>
      <c r="O26" s="30"/>
      <c r="P26" s="115" t="s">
        <v>28</v>
      </c>
      <c r="Q26" s="114" t="s">
        <v>73</v>
      </c>
      <c r="R26" s="40"/>
      <c r="S26" s="40"/>
    </row>
    <row r="27" spans="1:81" s="106" customFormat="1" ht="56.25" customHeight="1" x14ac:dyDescent="0.2">
      <c r="A27" s="90">
        <v>1</v>
      </c>
      <c r="B27" s="91" t="s">
        <v>19</v>
      </c>
      <c r="C27" s="91" t="s">
        <v>21</v>
      </c>
      <c r="D27" s="90" t="s">
        <v>80</v>
      </c>
      <c r="E27" s="90"/>
      <c r="F27" s="92" t="s">
        <v>81</v>
      </c>
      <c r="G27" s="129" t="s">
        <v>82</v>
      </c>
      <c r="H27" s="94" t="s">
        <v>24</v>
      </c>
      <c r="I27" s="130">
        <v>1</v>
      </c>
      <c r="J27" s="134">
        <f>SUM(J28:J33)</f>
        <v>334210700</v>
      </c>
      <c r="K27" s="132"/>
      <c r="L27" s="132"/>
      <c r="M27" s="98"/>
      <c r="N27" s="121"/>
      <c r="O27" s="122"/>
      <c r="P27" s="101" t="s">
        <v>24</v>
      </c>
      <c r="Q27" s="121"/>
      <c r="R27" s="102"/>
      <c r="S27" s="102"/>
      <c r="T27" s="103"/>
      <c r="U27" s="104"/>
      <c r="V27" s="105"/>
      <c r="W27" s="9"/>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row>
    <row r="28" spans="1:81" ht="57" customHeight="1" x14ac:dyDescent="0.2">
      <c r="A28" s="107">
        <v>1</v>
      </c>
      <c r="B28" s="107" t="s">
        <v>19</v>
      </c>
      <c r="C28" s="107" t="s">
        <v>21</v>
      </c>
      <c r="D28" s="107" t="s">
        <v>80</v>
      </c>
      <c r="E28" s="108" t="s">
        <v>21</v>
      </c>
      <c r="F28" s="109" t="s">
        <v>83</v>
      </c>
      <c r="G28" s="110" t="s">
        <v>84</v>
      </c>
      <c r="H28" s="111" t="s">
        <v>28</v>
      </c>
      <c r="I28" s="111" t="s">
        <v>85</v>
      </c>
      <c r="J28" s="117">
        <v>13001000</v>
      </c>
      <c r="K28" s="112">
        <f t="shared" ref="K28:L33" si="4">J28+(J28*2%)</f>
        <v>13261020</v>
      </c>
      <c r="L28" s="112">
        <f t="shared" si="4"/>
        <v>13526240.4</v>
      </c>
      <c r="M28" s="113" t="s">
        <v>32</v>
      </c>
      <c r="N28" s="114" t="s">
        <v>71</v>
      </c>
      <c r="O28" s="30"/>
      <c r="P28" s="115" t="s">
        <v>28</v>
      </c>
      <c r="Q28" s="114" t="s">
        <v>73</v>
      </c>
      <c r="R28" s="40"/>
      <c r="S28" s="40"/>
    </row>
    <row r="29" spans="1:81" ht="45" customHeight="1" x14ac:dyDescent="0.2">
      <c r="A29" s="107">
        <v>1</v>
      </c>
      <c r="B29" s="107" t="s">
        <v>19</v>
      </c>
      <c r="C29" s="107" t="s">
        <v>21</v>
      </c>
      <c r="D29" s="107" t="s">
        <v>80</v>
      </c>
      <c r="E29" s="108" t="s">
        <v>37</v>
      </c>
      <c r="F29" s="109" t="s">
        <v>86</v>
      </c>
      <c r="G29" s="110" t="s">
        <v>87</v>
      </c>
      <c r="H29" s="111" t="s">
        <v>28</v>
      </c>
      <c r="I29" s="111" t="s">
        <v>88</v>
      </c>
      <c r="J29" s="117">
        <v>71019000</v>
      </c>
      <c r="K29" s="112">
        <f t="shared" si="4"/>
        <v>72439380</v>
      </c>
      <c r="L29" s="112">
        <f t="shared" si="4"/>
        <v>73888167.599999994</v>
      </c>
      <c r="M29" s="113" t="s">
        <v>32</v>
      </c>
      <c r="N29" s="114" t="s">
        <v>40</v>
      </c>
      <c r="O29" s="30"/>
      <c r="P29" s="115" t="s">
        <v>28</v>
      </c>
      <c r="Q29" s="114" t="s">
        <v>40</v>
      </c>
      <c r="R29" s="40"/>
      <c r="S29" s="40"/>
      <c r="V29" s="17"/>
      <c r="W29" s="135"/>
    </row>
    <row r="30" spans="1:81" ht="45" customHeight="1" x14ac:dyDescent="0.2">
      <c r="A30" s="107">
        <v>1</v>
      </c>
      <c r="B30" s="107" t="s">
        <v>19</v>
      </c>
      <c r="C30" s="107" t="s">
        <v>21</v>
      </c>
      <c r="D30" s="107" t="s">
        <v>80</v>
      </c>
      <c r="E30" s="108" t="s">
        <v>60</v>
      </c>
      <c r="F30" s="109" t="s">
        <v>89</v>
      </c>
      <c r="G30" s="110" t="s">
        <v>90</v>
      </c>
      <c r="H30" s="111" t="s">
        <v>28</v>
      </c>
      <c r="I30" s="136" t="s">
        <v>91</v>
      </c>
      <c r="J30" s="117">
        <v>31762700</v>
      </c>
      <c r="K30" s="112">
        <f t="shared" si="4"/>
        <v>32397954</v>
      </c>
      <c r="L30" s="112">
        <f t="shared" si="4"/>
        <v>33045913.079999998</v>
      </c>
      <c r="M30" s="113" t="s">
        <v>32</v>
      </c>
      <c r="N30" s="114" t="s">
        <v>40</v>
      </c>
      <c r="O30" s="30"/>
      <c r="P30" s="115" t="s">
        <v>28</v>
      </c>
      <c r="Q30" s="114" t="s">
        <v>40</v>
      </c>
      <c r="R30" s="137"/>
      <c r="S30" s="137"/>
      <c r="T30" s="138"/>
      <c r="U30" s="139"/>
      <c r="V30" s="17"/>
      <c r="W30" s="140"/>
    </row>
    <row r="31" spans="1:81" ht="57.75" customHeight="1" x14ac:dyDescent="0.2">
      <c r="A31" s="107">
        <v>1</v>
      </c>
      <c r="B31" s="107" t="s">
        <v>19</v>
      </c>
      <c r="C31" s="107" t="s">
        <v>21</v>
      </c>
      <c r="D31" s="107" t="s">
        <v>80</v>
      </c>
      <c r="E31" s="108" t="s">
        <v>41</v>
      </c>
      <c r="F31" s="109" t="s">
        <v>92</v>
      </c>
      <c r="G31" s="110" t="s">
        <v>93</v>
      </c>
      <c r="H31" s="111" t="s">
        <v>28</v>
      </c>
      <c r="I31" s="136" t="s">
        <v>94</v>
      </c>
      <c r="J31" s="117">
        <v>120000000</v>
      </c>
      <c r="K31" s="112">
        <f t="shared" si="4"/>
        <v>122400000</v>
      </c>
      <c r="L31" s="112">
        <f t="shared" si="4"/>
        <v>124848000</v>
      </c>
      <c r="M31" s="113" t="s">
        <v>32</v>
      </c>
      <c r="N31" s="114" t="s">
        <v>40</v>
      </c>
      <c r="O31" s="30"/>
      <c r="P31" s="115" t="s">
        <v>28</v>
      </c>
      <c r="Q31" s="114" t="s">
        <v>40</v>
      </c>
      <c r="R31" s="40"/>
      <c r="S31" s="40"/>
    </row>
    <row r="32" spans="1:81" ht="75" customHeight="1" x14ac:dyDescent="0.2">
      <c r="A32" s="107">
        <v>1</v>
      </c>
      <c r="B32" s="107" t="s">
        <v>19</v>
      </c>
      <c r="C32" s="107" t="s">
        <v>21</v>
      </c>
      <c r="D32" s="107" t="s">
        <v>80</v>
      </c>
      <c r="E32" s="108" t="s">
        <v>95</v>
      </c>
      <c r="F32" s="109" t="s">
        <v>96</v>
      </c>
      <c r="G32" s="110" t="s">
        <v>97</v>
      </c>
      <c r="H32" s="111" t="s">
        <v>28</v>
      </c>
      <c r="I32" s="111" t="s">
        <v>98</v>
      </c>
      <c r="J32" s="117">
        <v>83428000</v>
      </c>
      <c r="K32" s="112">
        <f t="shared" si="4"/>
        <v>85096560</v>
      </c>
      <c r="L32" s="112">
        <f t="shared" si="4"/>
        <v>86798491.200000003</v>
      </c>
      <c r="M32" s="113" t="s">
        <v>32</v>
      </c>
      <c r="N32" s="114" t="s">
        <v>40</v>
      </c>
      <c r="O32" s="30"/>
      <c r="P32" s="115" t="s">
        <v>28</v>
      </c>
      <c r="Q32" s="114" t="s">
        <v>40</v>
      </c>
      <c r="R32" s="40"/>
      <c r="S32" s="40"/>
    </row>
    <row r="33" spans="1:81" ht="75" customHeight="1" x14ac:dyDescent="0.2">
      <c r="A33" s="107">
        <v>1</v>
      </c>
      <c r="B33" s="107" t="s">
        <v>19</v>
      </c>
      <c r="C33" s="107" t="s">
        <v>21</v>
      </c>
      <c r="D33" s="107" t="s">
        <v>80</v>
      </c>
      <c r="E33" s="108" t="s">
        <v>99</v>
      </c>
      <c r="F33" s="109" t="s">
        <v>100</v>
      </c>
      <c r="G33" s="110" t="s">
        <v>101</v>
      </c>
      <c r="H33" s="111"/>
      <c r="I33" s="111" t="s">
        <v>58</v>
      </c>
      <c r="J33" s="141">
        <v>15000000</v>
      </c>
      <c r="K33" s="112">
        <f t="shared" si="4"/>
        <v>15300000</v>
      </c>
      <c r="L33" s="112">
        <f t="shared" si="4"/>
        <v>15606000</v>
      </c>
      <c r="M33" s="113" t="s">
        <v>32</v>
      </c>
      <c r="N33" s="114"/>
      <c r="O33" s="30"/>
      <c r="P33" s="115"/>
      <c r="Q33" s="114" t="s">
        <v>73</v>
      </c>
      <c r="R33" s="40"/>
      <c r="S33" s="40"/>
    </row>
    <row r="34" spans="1:81" s="106" customFormat="1" ht="56.25" customHeight="1" x14ac:dyDescent="0.2">
      <c r="A34" s="90">
        <v>1</v>
      </c>
      <c r="B34" s="91" t="s">
        <v>19</v>
      </c>
      <c r="C34" s="91" t="s">
        <v>21</v>
      </c>
      <c r="D34" s="90" t="s">
        <v>102</v>
      </c>
      <c r="E34" s="90"/>
      <c r="F34" s="92" t="s">
        <v>103</v>
      </c>
      <c r="G34" s="129" t="s">
        <v>104</v>
      </c>
      <c r="H34" s="94" t="s">
        <v>24</v>
      </c>
      <c r="I34" s="142" t="s">
        <v>85</v>
      </c>
      <c r="J34" s="134">
        <f>J35</f>
        <v>100000000</v>
      </c>
      <c r="K34" s="132"/>
      <c r="L34" s="132"/>
      <c r="M34" s="98"/>
      <c r="N34" s="121"/>
      <c r="O34" s="122"/>
      <c r="P34" s="101" t="s">
        <v>24</v>
      </c>
      <c r="Q34" s="121"/>
      <c r="R34" s="102"/>
      <c r="S34" s="102"/>
      <c r="T34" s="103"/>
      <c r="U34" s="104"/>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row>
    <row r="35" spans="1:81" ht="45" customHeight="1" x14ac:dyDescent="0.35">
      <c r="A35" s="143">
        <v>1</v>
      </c>
      <c r="B35" s="64" t="s">
        <v>19</v>
      </c>
      <c r="C35" s="64" t="s">
        <v>21</v>
      </c>
      <c r="D35" s="64" t="s">
        <v>102</v>
      </c>
      <c r="E35" s="127" t="s">
        <v>41</v>
      </c>
      <c r="F35" s="128" t="s">
        <v>105</v>
      </c>
      <c r="G35" s="66" t="s">
        <v>106</v>
      </c>
      <c r="H35" s="67" t="s">
        <v>28</v>
      </c>
      <c r="I35" s="67" t="s">
        <v>107</v>
      </c>
      <c r="J35" s="144">
        <v>100000000</v>
      </c>
      <c r="K35" s="112">
        <f>J35+(J35*2%)</f>
        <v>102000000</v>
      </c>
      <c r="L35" s="112">
        <f>K35+(K35*2%)</f>
        <v>104040000</v>
      </c>
      <c r="M35" s="69" t="s">
        <v>32</v>
      </c>
      <c r="N35" s="114" t="s">
        <v>71</v>
      </c>
      <c r="O35" s="145" t="s">
        <v>108</v>
      </c>
      <c r="P35" s="115" t="s">
        <v>28</v>
      </c>
      <c r="Q35" s="114" t="s">
        <v>40</v>
      </c>
      <c r="R35" s="40"/>
      <c r="S35" s="40"/>
      <c r="T35" s="40"/>
      <c r="U35" s="146">
        <v>175433200</v>
      </c>
      <c r="V35" s="147">
        <f>J35-U35</f>
        <v>-75433200</v>
      </c>
    </row>
    <row r="36" spans="1:81" s="106" customFormat="1" ht="59.25" customHeight="1" x14ac:dyDescent="0.2">
      <c r="A36" s="90">
        <v>1</v>
      </c>
      <c r="B36" s="91" t="s">
        <v>19</v>
      </c>
      <c r="C36" s="91" t="s">
        <v>21</v>
      </c>
      <c r="D36" s="90" t="s">
        <v>109</v>
      </c>
      <c r="E36" s="90"/>
      <c r="F36" s="92" t="s">
        <v>110</v>
      </c>
      <c r="G36" s="129" t="s">
        <v>111</v>
      </c>
      <c r="H36" s="94" t="s">
        <v>24</v>
      </c>
      <c r="I36" s="95" t="s">
        <v>112</v>
      </c>
      <c r="J36" s="96">
        <f>J38+J37</f>
        <v>273450716</v>
      </c>
      <c r="K36" s="97"/>
      <c r="L36" s="97"/>
      <c r="M36" s="98"/>
      <c r="N36" s="121"/>
      <c r="O36" s="122"/>
      <c r="P36" s="101" t="s">
        <v>24</v>
      </c>
      <c r="Q36" s="121"/>
      <c r="R36" s="102"/>
      <c r="S36" s="102"/>
      <c r="T36" s="103"/>
      <c r="U36" s="104"/>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row>
    <row r="37" spans="1:81" ht="45" customHeight="1" x14ac:dyDescent="0.2">
      <c r="A37" s="107">
        <v>1</v>
      </c>
      <c r="B37" s="107" t="s">
        <v>19</v>
      </c>
      <c r="C37" s="107" t="s">
        <v>21</v>
      </c>
      <c r="D37" s="107" t="s">
        <v>109</v>
      </c>
      <c r="E37" s="108" t="s">
        <v>21</v>
      </c>
      <c r="F37" s="109" t="s">
        <v>113</v>
      </c>
      <c r="G37" s="110" t="s">
        <v>114</v>
      </c>
      <c r="H37" s="111" t="s">
        <v>28</v>
      </c>
      <c r="I37" s="111" t="s">
        <v>47</v>
      </c>
      <c r="J37" s="117">
        <v>8000000</v>
      </c>
      <c r="K37" s="112">
        <f t="shared" ref="K37:L38" si="5">J37+(J37*2%)</f>
        <v>8160000</v>
      </c>
      <c r="L37" s="112">
        <f t="shared" si="5"/>
        <v>8323200</v>
      </c>
      <c r="M37" s="113" t="s">
        <v>32</v>
      </c>
      <c r="N37" s="114" t="s">
        <v>40</v>
      </c>
      <c r="O37" s="30"/>
      <c r="P37" s="115" t="s">
        <v>28</v>
      </c>
      <c r="Q37" s="114" t="s">
        <v>40</v>
      </c>
      <c r="R37" s="40"/>
      <c r="S37" s="40"/>
    </row>
    <row r="38" spans="1:81" ht="45" customHeight="1" x14ac:dyDescent="0.2">
      <c r="A38" s="107">
        <v>1</v>
      </c>
      <c r="B38" s="107" t="s">
        <v>19</v>
      </c>
      <c r="C38" s="107" t="s">
        <v>21</v>
      </c>
      <c r="D38" s="107" t="s">
        <v>109</v>
      </c>
      <c r="E38" s="108" t="s">
        <v>19</v>
      </c>
      <c r="F38" s="109" t="s">
        <v>115</v>
      </c>
      <c r="G38" s="110" t="s">
        <v>116</v>
      </c>
      <c r="H38" s="111" t="s">
        <v>28</v>
      </c>
      <c r="I38" s="111" t="s">
        <v>47</v>
      </c>
      <c r="J38" s="117">
        <v>265450716</v>
      </c>
      <c r="K38" s="112">
        <f t="shared" si="5"/>
        <v>270759730.31999999</v>
      </c>
      <c r="L38" s="112">
        <f t="shared" si="5"/>
        <v>276174924.92640001</v>
      </c>
      <c r="M38" s="113" t="s">
        <v>32</v>
      </c>
      <c r="N38" s="114" t="s">
        <v>40</v>
      </c>
      <c r="O38" s="30"/>
      <c r="P38" s="115" t="s">
        <v>28</v>
      </c>
      <c r="Q38" s="114" t="s">
        <v>40</v>
      </c>
      <c r="R38" s="40"/>
      <c r="S38" s="40"/>
    </row>
    <row r="39" spans="1:81" s="106" customFormat="1" ht="59.25" customHeight="1" x14ac:dyDescent="0.2">
      <c r="A39" s="90">
        <v>1</v>
      </c>
      <c r="B39" s="91" t="s">
        <v>19</v>
      </c>
      <c r="C39" s="91" t="s">
        <v>21</v>
      </c>
      <c r="D39" s="90" t="s">
        <v>117</v>
      </c>
      <c r="E39" s="90"/>
      <c r="F39" s="92" t="s">
        <v>118</v>
      </c>
      <c r="G39" s="129" t="s">
        <v>119</v>
      </c>
      <c r="H39" s="94" t="s">
        <v>24</v>
      </c>
      <c r="I39" s="95">
        <v>1</v>
      </c>
      <c r="J39" s="96">
        <f>SUM(J40:J44)</f>
        <v>443202000</v>
      </c>
      <c r="K39" s="97"/>
      <c r="L39" s="97"/>
      <c r="M39" s="98"/>
      <c r="N39" s="121"/>
      <c r="O39" s="122"/>
      <c r="P39" s="101" t="s">
        <v>24</v>
      </c>
      <c r="Q39" s="121"/>
      <c r="R39" s="102"/>
      <c r="S39" s="102"/>
      <c r="T39" s="103"/>
      <c r="U39" s="104"/>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row>
    <row r="40" spans="1:81" ht="57" customHeight="1" x14ac:dyDescent="0.2">
      <c r="A40" s="107">
        <v>1</v>
      </c>
      <c r="B40" s="107" t="s">
        <v>19</v>
      </c>
      <c r="C40" s="107" t="s">
        <v>21</v>
      </c>
      <c r="D40" s="107" t="s">
        <v>117</v>
      </c>
      <c r="E40" s="108" t="s">
        <v>21</v>
      </c>
      <c r="F40" s="109" t="s">
        <v>120</v>
      </c>
      <c r="G40" s="110" t="s">
        <v>121</v>
      </c>
      <c r="H40" s="111" t="s">
        <v>28</v>
      </c>
      <c r="I40" s="111" t="s">
        <v>122</v>
      </c>
      <c r="J40" s="117">
        <v>48430000</v>
      </c>
      <c r="K40" s="112">
        <f t="shared" ref="K40:L44" si="6">J40+(J40*2%)</f>
        <v>49398600</v>
      </c>
      <c r="L40" s="112">
        <f t="shared" si="6"/>
        <v>50386572</v>
      </c>
      <c r="M40" s="113" t="s">
        <v>32</v>
      </c>
      <c r="N40" s="114" t="s">
        <v>40</v>
      </c>
      <c r="O40" s="30" t="s">
        <v>123</v>
      </c>
      <c r="P40" s="115" t="s">
        <v>28</v>
      </c>
      <c r="Q40" s="114" t="s">
        <v>40</v>
      </c>
      <c r="R40" s="40"/>
      <c r="S40" s="40"/>
    </row>
    <row r="41" spans="1:81" ht="63.95" customHeight="1" x14ac:dyDescent="0.2">
      <c r="A41" s="107">
        <v>1</v>
      </c>
      <c r="B41" s="107" t="s">
        <v>19</v>
      </c>
      <c r="C41" s="107" t="s">
        <v>21</v>
      </c>
      <c r="D41" s="107" t="s">
        <v>117</v>
      </c>
      <c r="E41" s="108" t="s">
        <v>19</v>
      </c>
      <c r="F41" s="109" t="s">
        <v>124</v>
      </c>
      <c r="G41" s="110" t="s">
        <v>125</v>
      </c>
      <c r="H41" s="111" t="s">
        <v>28</v>
      </c>
      <c r="I41" s="111" t="s">
        <v>126</v>
      </c>
      <c r="J41" s="117">
        <v>227520000</v>
      </c>
      <c r="K41" s="112">
        <f t="shared" si="6"/>
        <v>232070400</v>
      </c>
      <c r="L41" s="112">
        <f t="shared" si="6"/>
        <v>236711808</v>
      </c>
      <c r="M41" s="113" t="s">
        <v>32</v>
      </c>
      <c r="N41" s="114" t="s">
        <v>40</v>
      </c>
      <c r="O41" s="30" t="s">
        <v>123</v>
      </c>
      <c r="P41" s="115" t="s">
        <v>28</v>
      </c>
      <c r="Q41" s="114" t="s">
        <v>40</v>
      </c>
      <c r="R41" s="40"/>
      <c r="S41" s="40"/>
    </row>
    <row r="42" spans="1:81" ht="45" customHeight="1" x14ac:dyDescent="0.2">
      <c r="A42" s="107">
        <v>1</v>
      </c>
      <c r="B42" s="107" t="s">
        <v>19</v>
      </c>
      <c r="C42" s="107" t="s">
        <v>21</v>
      </c>
      <c r="D42" s="107" t="s">
        <v>117</v>
      </c>
      <c r="E42" s="108" t="s">
        <v>41</v>
      </c>
      <c r="F42" s="109" t="s">
        <v>127</v>
      </c>
      <c r="G42" s="110" t="s">
        <v>128</v>
      </c>
      <c r="H42" s="111" t="s">
        <v>28</v>
      </c>
      <c r="I42" s="111" t="s">
        <v>129</v>
      </c>
      <c r="J42" s="117">
        <v>29302000</v>
      </c>
      <c r="K42" s="112">
        <f t="shared" si="6"/>
        <v>29888040</v>
      </c>
      <c r="L42" s="112">
        <f t="shared" si="6"/>
        <v>30485800.800000001</v>
      </c>
      <c r="M42" s="113" t="s">
        <v>32</v>
      </c>
      <c r="N42" s="114" t="s">
        <v>40</v>
      </c>
      <c r="O42" s="145" t="s">
        <v>130</v>
      </c>
      <c r="P42" s="115" t="s">
        <v>28</v>
      </c>
      <c r="Q42" s="114" t="s">
        <v>40</v>
      </c>
      <c r="R42" s="40"/>
      <c r="S42" s="40"/>
    </row>
    <row r="43" spans="1:81" ht="45" customHeight="1" x14ac:dyDescent="0.2">
      <c r="A43" s="143">
        <v>1</v>
      </c>
      <c r="B43" s="64" t="s">
        <v>19</v>
      </c>
      <c r="C43" s="64" t="s">
        <v>21</v>
      </c>
      <c r="D43" s="64" t="s">
        <v>117</v>
      </c>
      <c r="E43" s="127" t="s">
        <v>95</v>
      </c>
      <c r="F43" s="128" t="s">
        <v>131</v>
      </c>
      <c r="G43" s="66" t="s">
        <v>132</v>
      </c>
      <c r="H43" s="67" t="s">
        <v>28</v>
      </c>
      <c r="I43" s="67" t="s">
        <v>122</v>
      </c>
      <c r="J43" s="148">
        <v>70000000</v>
      </c>
      <c r="K43" s="112">
        <f t="shared" si="6"/>
        <v>71400000</v>
      </c>
      <c r="L43" s="112">
        <f t="shared" si="6"/>
        <v>72828000</v>
      </c>
      <c r="M43" s="69" t="s">
        <v>32</v>
      </c>
      <c r="N43" s="114" t="s">
        <v>40</v>
      </c>
      <c r="O43" s="145" t="s">
        <v>133</v>
      </c>
      <c r="P43" s="115" t="s">
        <v>28</v>
      </c>
      <c r="Q43" s="114" t="s">
        <v>134</v>
      </c>
      <c r="R43" s="40"/>
      <c r="S43" s="40"/>
      <c r="U43" s="149"/>
      <c r="V43" s="17"/>
    </row>
    <row r="44" spans="1:81" ht="65.099999999999994" customHeight="1" x14ac:dyDescent="0.2">
      <c r="A44" s="143">
        <v>1</v>
      </c>
      <c r="B44" s="64" t="s">
        <v>19</v>
      </c>
      <c r="C44" s="64" t="s">
        <v>21</v>
      </c>
      <c r="D44" s="64" t="s">
        <v>117</v>
      </c>
      <c r="E44" s="127" t="s">
        <v>76</v>
      </c>
      <c r="F44" s="128" t="s">
        <v>135</v>
      </c>
      <c r="G44" s="66" t="s">
        <v>136</v>
      </c>
      <c r="H44" s="67" t="s">
        <v>28</v>
      </c>
      <c r="I44" s="67" t="s">
        <v>137</v>
      </c>
      <c r="J44" s="148">
        <v>67950000</v>
      </c>
      <c r="K44" s="112">
        <f t="shared" si="6"/>
        <v>69309000</v>
      </c>
      <c r="L44" s="112">
        <f t="shared" si="6"/>
        <v>70695180</v>
      </c>
      <c r="M44" s="69" t="s">
        <v>32</v>
      </c>
      <c r="N44" s="114" t="s">
        <v>40</v>
      </c>
      <c r="O44" s="30" t="s">
        <v>138</v>
      </c>
      <c r="P44" s="115" t="s">
        <v>28</v>
      </c>
      <c r="Q44" s="114" t="s">
        <v>40</v>
      </c>
      <c r="R44" s="40"/>
      <c r="S44" s="40"/>
    </row>
    <row r="45" spans="1:81" s="106" customFormat="1" ht="57" customHeight="1" x14ac:dyDescent="0.2">
      <c r="A45" s="90">
        <v>1</v>
      </c>
      <c r="B45" s="91" t="s">
        <v>19</v>
      </c>
      <c r="C45" s="91" t="s">
        <v>21</v>
      </c>
      <c r="D45" s="90" t="s">
        <v>139</v>
      </c>
      <c r="E45" s="90"/>
      <c r="F45" s="92" t="s">
        <v>140</v>
      </c>
      <c r="G45" s="150" t="s">
        <v>141</v>
      </c>
      <c r="H45" s="94" t="s">
        <v>28</v>
      </c>
      <c r="I45" s="94"/>
      <c r="J45" s="96">
        <f>SUM(J46:J58)</f>
        <v>269535460000</v>
      </c>
      <c r="K45" s="97"/>
      <c r="L45" s="97"/>
      <c r="M45" s="98"/>
      <c r="N45" s="121"/>
      <c r="O45" s="122"/>
      <c r="P45" s="101" t="s">
        <v>28</v>
      </c>
      <c r="Q45" s="121"/>
      <c r="R45" s="102"/>
      <c r="S45" s="102"/>
      <c r="T45" s="103"/>
      <c r="U45" s="104"/>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row>
    <row r="46" spans="1:81" ht="45" customHeight="1" x14ac:dyDescent="0.2">
      <c r="A46" s="107">
        <v>1</v>
      </c>
      <c r="B46" s="107" t="s">
        <v>19</v>
      </c>
      <c r="C46" s="107" t="s">
        <v>21</v>
      </c>
      <c r="D46" s="107" t="s">
        <v>139</v>
      </c>
      <c r="E46" s="108" t="s">
        <v>21</v>
      </c>
      <c r="F46" s="151" t="s">
        <v>142</v>
      </c>
      <c r="G46" s="110" t="s">
        <v>141</v>
      </c>
      <c r="H46" s="111" t="s">
        <v>143</v>
      </c>
      <c r="I46" s="111" t="s">
        <v>144</v>
      </c>
      <c r="J46" s="133">
        <v>1172000000</v>
      </c>
      <c r="K46" s="112">
        <f t="shared" ref="K46:L58" si="7">J46+(J46*2%)</f>
        <v>1195440000</v>
      </c>
      <c r="L46" s="112">
        <f t="shared" si="7"/>
        <v>1219348800</v>
      </c>
      <c r="M46" s="113" t="s">
        <v>145</v>
      </c>
      <c r="N46" s="152" t="s">
        <v>142</v>
      </c>
      <c r="O46" s="153"/>
      <c r="P46" s="115" t="s">
        <v>143</v>
      </c>
      <c r="Q46" s="152" t="s">
        <v>142</v>
      </c>
      <c r="R46" s="40"/>
      <c r="S46" s="40"/>
    </row>
    <row r="47" spans="1:81" ht="45" customHeight="1" x14ac:dyDescent="0.2">
      <c r="A47" s="107">
        <v>1</v>
      </c>
      <c r="B47" s="107" t="s">
        <v>19</v>
      </c>
      <c r="C47" s="107" t="s">
        <v>21</v>
      </c>
      <c r="D47" s="107" t="s">
        <v>139</v>
      </c>
      <c r="E47" s="108" t="s">
        <v>21</v>
      </c>
      <c r="F47" s="151" t="s">
        <v>146</v>
      </c>
      <c r="G47" s="110" t="s">
        <v>141</v>
      </c>
      <c r="H47" s="111" t="s">
        <v>147</v>
      </c>
      <c r="I47" s="111" t="s">
        <v>144</v>
      </c>
      <c r="J47" s="133">
        <v>1515000000</v>
      </c>
      <c r="K47" s="112">
        <f t="shared" si="7"/>
        <v>1545300000</v>
      </c>
      <c r="L47" s="112">
        <f t="shared" si="7"/>
        <v>1576206000</v>
      </c>
      <c r="M47" s="113" t="s">
        <v>145</v>
      </c>
      <c r="N47" s="152" t="s">
        <v>146</v>
      </c>
      <c r="O47" s="153"/>
      <c r="P47" s="115" t="s">
        <v>147</v>
      </c>
      <c r="Q47" s="152" t="s">
        <v>146</v>
      </c>
      <c r="R47" s="40"/>
      <c r="S47" s="40"/>
    </row>
    <row r="48" spans="1:81" ht="45" customHeight="1" x14ac:dyDescent="0.2">
      <c r="A48" s="107">
        <v>1</v>
      </c>
      <c r="B48" s="107" t="s">
        <v>19</v>
      </c>
      <c r="C48" s="107" t="s">
        <v>21</v>
      </c>
      <c r="D48" s="107" t="s">
        <v>139</v>
      </c>
      <c r="E48" s="108" t="s">
        <v>21</v>
      </c>
      <c r="F48" s="151" t="s">
        <v>148</v>
      </c>
      <c r="G48" s="110" t="s">
        <v>141</v>
      </c>
      <c r="H48" s="111" t="s">
        <v>149</v>
      </c>
      <c r="I48" s="111" t="s">
        <v>144</v>
      </c>
      <c r="J48" s="133">
        <v>1051780000</v>
      </c>
      <c r="K48" s="112">
        <f t="shared" si="7"/>
        <v>1072815600</v>
      </c>
      <c r="L48" s="112">
        <f t="shared" si="7"/>
        <v>1094271912</v>
      </c>
      <c r="M48" s="113" t="s">
        <v>145</v>
      </c>
      <c r="N48" s="152" t="s">
        <v>148</v>
      </c>
      <c r="O48" s="153"/>
      <c r="P48" s="115" t="s">
        <v>149</v>
      </c>
      <c r="Q48" s="152" t="s">
        <v>148</v>
      </c>
      <c r="R48" s="40"/>
      <c r="S48" s="40"/>
    </row>
    <row r="49" spans="1:82" ht="45" customHeight="1" x14ac:dyDescent="0.2">
      <c r="A49" s="107">
        <v>1</v>
      </c>
      <c r="B49" s="107" t="s">
        <v>19</v>
      </c>
      <c r="C49" s="107" t="s">
        <v>21</v>
      </c>
      <c r="D49" s="107" t="s">
        <v>139</v>
      </c>
      <c r="E49" s="108" t="s">
        <v>21</v>
      </c>
      <c r="F49" s="151" t="s">
        <v>150</v>
      </c>
      <c r="G49" s="110" t="s">
        <v>141</v>
      </c>
      <c r="H49" s="111" t="s">
        <v>151</v>
      </c>
      <c r="I49" s="111" t="s">
        <v>144</v>
      </c>
      <c r="J49" s="133">
        <v>1714969000</v>
      </c>
      <c r="K49" s="112">
        <f t="shared" si="7"/>
        <v>1749268380</v>
      </c>
      <c r="L49" s="112">
        <f t="shared" si="7"/>
        <v>1784253747.5999999</v>
      </c>
      <c r="M49" s="113" t="s">
        <v>145</v>
      </c>
      <c r="N49" s="152" t="s">
        <v>150</v>
      </c>
      <c r="O49" s="153"/>
      <c r="P49" s="115" t="s">
        <v>151</v>
      </c>
      <c r="Q49" s="152" t="s">
        <v>150</v>
      </c>
      <c r="R49" s="40"/>
      <c r="S49" s="40"/>
    </row>
    <row r="50" spans="1:82" ht="45" customHeight="1" x14ac:dyDescent="0.2">
      <c r="A50" s="107">
        <v>1</v>
      </c>
      <c r="B50" s="107" t="s">
        <v>19</v>
      </c>
      <c r="C50" s="107" t="s">
        <v>21</v>
      </c>
      <c r="D50" s="107" t="s">
        <v>139</v>
      </c>
      <c r="E50" s="108" t="s">
        <v>21</v>
      </c>
      <c r="F50" s="151" t="s">
        <v>152</v>
      </c>
      <c r="G50" s="110" t="s">
        <v>141</v>
      </c>
      <c r="H50" s="111" t="s">
        <v>153</v>
      </c>
      <c r="I50" s="111" t="s">
        <v>144</v>
      </c>
      <c r="J50" s="133">
        <v>1366600000</v>
      </c>
      <c r="K50" s="112">
        <f t="shared" si="7"/>
        <v>1393932000</v>
      </c>
      <c r="L50" s="112">
        <f t="shared" si="7"/>
        <v>1421810640</v>
      </c>
      <c r="M50" s="113" t="s">
        <v>145</v>
      </c>
      <c r="N50" s="152" t="s">
        <v>152</v>
      </c>
      <c r="O50" s="153"/>
      <c r="P50" s="115" t="s">
        <v>153</v>
      </c>
      <c r="Q50" s="152" t="s">
        <v>152</v>
      </c>
      <c r="R50" s="40"/>
      <c r="S50" s="40"/>
    </row>
    <row r="51" spans="1:82" ht="45" customHeight="1" x14ac:dyDescent="0.2">
      <c r="A51" s="107">
        <v>1</v>
      </c>
      <c r="B51" s="107" t="s">
        <v>19</v>
      </c>
      <c r="C51" s="107" t="s">
        <v>21</v>
      </c>
      <c r="D51" s="107" t="s">
        <v>139</v>
      </c>
      <c r="E51" s="108" t="s">
        <v>21</v>
      </c>
      <c r="F51" s="151" t="s">
        <v>154</v>
      </c>
      <c r="G51" s="110" t="s">
        <v>141</v>
      </c>
      <c r="H51" s="111" t="s">
        <v>155</v>
      </c>
      <c r="I51" s="111" t="s">
        <v>144</v>
      </c>
      <c r="J51" s="133">
        <v>806938500</v>
      </c>
      <c r="K51" s="112">
        <f t="shared" si="7"/>
        <v>823077270</v>
      </c>
      <c r="L51" s="112">
        <f t="shared" si="7"/>
        <v>839538815.39999998</v>
      </c>
      <c r="M51" s="113" t="s">
        <v>145</v>
      </c>
      <c r="N51" s="152" t="s">
        <v>154</v>
      </c>
      <c r="O51" s="153"/>
      <c r="P51" s="115" t="s">
        <v>155</v>
      </c>
      <c r="Q51" s="152" t="s">
        <v>154</v>
      </c>
      <c r="R51" s="40"/>
      <c r="S51" s="40"/>
    </row>
    <row r="52" spans="1:82" ht="45" customHeight="1" x14ac:dyDescent="0.2">
      <c r="A52" s="107">
        <v>1</v>
      </c>
      <c r="B52" s="107" t="s">
        <v>19</v>
      </c>
      <c r="C52" s="107" t="s">
        <v>21</v>
      </c>
      <c r="D52" s="107" t="s">
        <v>139</v>
      </c>
      <c r="E52" s="108" t="s">
        <v>21</v>
      </c>
      <c r="F52" s="151" t="s">
        <v>156</v>
      </c>
      <c r="G52" s="110" t="s">
        <v>141</v>
      </c>
      <c r="H52" s="111" t="s">
        <v>157</v>
      </c>
      <c r="I52" s="111" t="s">
        <v>144</v>
      </c>
      <c r="J52" s="133">
        <v>789160000</v>
      </c>
      <c r="K52" s="112">
        <f t="shared" si="7"/>
        <v>804943200</v>
      </c>
      <c r="L52" s="112">
        <f t="shared" si="7"/>
        <v>821042064</v>
      </c>
      <c r="M52" s="113" t="s">
        <v>145</v>
      </c>
      <c r="N52" s="152" t="s">
        <v>156</v>
      </c>
      <c r="O52" s="153"/>
      <c r="P52" s="115" t="s">
        <v>157</v>
      </c>
      <c r="Q52" s="152" t="s">
        <v>156</v>
      </c>
      <c r="R52" s="40"/>
      <c r="S52" s="40"/>
    </row>
    <row r="53" spans="1:82" ht="45" customHeight="1" x14ac:dyDescent="0.2">
      <c r="A53" s="107">
        <v>1</v>
      </c>
      <c r="B53" s="107" t="s">
        <v>19</v>
      </c>
      <c r="C53" s="107" t="s">
        <v>21</v>
      </c>
      <c r="D53" s="107" t="s">
        <v>139</v>
      </c>
      <c r="E53" s="108" t="s">
        <v>21</v>
      </c>
      <c r="F53" s="151" t="s">
        <v>158</v>
      </c>
      <c r="G53" s="110" t="s">
        <v>141</v>
      </c>
      <c r="H53" s="111" t="s">
        <v>159</v>
      </c>
      <c r="I53" s="111" t="s">
        <v>144</v>
      </c>
      <c r="J53" s="133">
        <v>720000000</v>
      </c>
      <c r="K53" s="112">
        <f t="shared" si="7"/>
        <v>734400000</v>
      </c>
      <c r="L53" s="112">
        <f t="shared" si="7"/>
        <v>749088000</v>
      </c>
      <c r="M53" s="113" t="s">
        <v>145</v>
      </c>
      <c r="N53" s="152" t="s">
        <v>158</v>
      </c>
      <c r="O53" s="153"/>
      <c r="P53" s="115" t="s">
        <v>159</v>
      </c>
      <c r="Q53" s="152" t="s">
        <v>158</v>
      </c>
      <c r="R53" s="40"/>
      <c r="S53" s="40"/>
    </row>
    <row r="54" spans="1:82" ht="45" customHeight="1" x14ac:dyDescent="0.2">
      <c r="A54" s="107">
        <v>1</v>
      </c>
      <c r="B54" s="107" t="s">
        <v>19</v>
      </c>
      <c r="C54" s="107" t="s">
        <v>21</v>
      </c>
      <c r="D54" s="107" t="s">
        <v>139</v>
      </c>
      <c r="E54" s="108" t="s">
        <v>21</v>
      </c>
      <c r="F54" s="151" t="s">
        <v>160</v>
      </c>
      <c r="G54" s="110" t="s">
        <v>141</v>
      </c>
      <c r="H54" s="111" t="s">
        <v>161</v>
      </c>
      <c r="I54" s="111" t="s">
        <v>144</v>
      </c>
      <c r="J54" s="133">
        <v>795600000</v>
      </c>
      <c r="K54" s="112">
        <f t="shared" si="7"/>
        <v>811512000</v>
      </c>
      <c r="L54" s="112">
        <f t="shared" si="7"/>
        <v>827742240</v>
      </c>
      <c r="M54" s="113" t="s">
        <v>145</v>
      </c>
      <c r="N54" s="152" t="s">
        <v>160</v>
      </c>
      <c r="O54" s="153"/>
      <c r="P54" s="115" t="s">
        <v>161</v>
      </c>
      <c r="Q54" s="152" t="s">
        <v>160</v>
      </c>
      <c r="R54" s="40"/>
      <c r="S54" s="40"/>
    </row>
    <row r="55" spans="1:82" ht="45" customHeight="1" x14ac:dyDescent="0.2">
      <c r="A55" s="107">
        <v>1</v>
      </c>
      <c r="B55" s="107" t="s">
        <v>19</v>
      </c>
      <c r="C55" s="107" t="s">
        <v>21</v>
      </c>
      <c r="D55" s="107" t="s">
        <v>139</v>
      </c>
      <c r="E55" s="108" t="s">
        <v>21</v>
      </c>
      <c r="F55" s="151" t="s">
        <v>162</v>
      </c>
      <c r="G55" s="110" t="s">
        <v>141</v>
      </c>
      <c r="H55" s="111" t="s">
        <v>163</v>
      </c>
      <c r="I55" s="111" t="s">
        <v>144</v>
      </c>
      <c r="J55" s="133">
        <v>900000000</v>
      </c>
      <c r="K55" s="112">
        <f t="shared" si="7"/>
        <v>918000000</v>
      </c>
      <c r="L55" s="112">
        <f t="shared" si="7"/>
        <v>936360000</v>
      </c>
      <c r="M55" s="113" t="s">
        <v>145</v>
      </c>
      <c r="N55" s="152" t="s">
        <v>162</v>
      </c>
      <c r="O55" s="153"/>
      <c r="P55" s="115" t="s">
        <v>163</v>
      </c>
      <c r="Q55" s="152" t="s">
        <v>162</v>
      </c>
      <c r="R55" s="40"/>
      <c r="S55" s="40"/>
    </row>
    <row r="56" spans="1:82" ht="45" customHeight="1" x14ac:dyDescent="0.2">
      <c r="A56" s="107">
        <v>1</v>
      </c>
      <c r="B56" s="107" t="s">
        <v>19</v>
      </c>
      <c r="C56" s="107" t="s">
        <v>21</v>
      </c>
      <c r="D56" s="107" t="s">
        <v>139</v>
      </c>
      <c r="E56" s="108" t="s">
        <v>21</v>
      </c>
      <c r="F56" s="151" t="s">
        <v>164</v>
      </c>
      <c r="G56" s="110" t="s">
        <v>141</v>
      </c>
      <c r="H56" s="111" t="s">
        <v>165</v>
      </c>
      <c r="I56" s="111" t="s">
        <v>144</v>
      </c>
      <c r="J56" s="133">
        <v>1153412500</v>
      </c>
      <c r="K56" s="112">
        <f t="shared" si="7"/>
        <v>1176480750</v>
      </c>
      <c r="L56" s="112">
        <f t="shared" si="7"/>
        <v>1200010365</v>
      </c>
      <c r="M56" s="113" t="s">
        <v>145</v>
      </c>
      <c r="N56" s="152" t="s">
        <v>164</v>
      </c>
      <c r="O56" s="153"/>
      <c r="P56" s="115" t="s">
        <v>165</v>
      </c>
      <c r="Q56" s="152" t="s">
        <v>164</v>
      </c>
      <c r="R56" s="40"/>
      <c r="S56" s="40"/>
    </row>
    <row r="57" spans="1:82" ht="45" customHeight="1" x14ac:dyDescent="0.2">
      <c r="A57" s="107">
        <v>1</v>
      </c>
      <c r="B57" s="107" t="s">
        <v>19</v>
      </c>
      <c r="C57" s="107" t="s">
        <v>21</v>
      </c>
      <c r="D57" s="107" t="s">
        <v>139</v>
      </c>
      <c r="E57" s="108" t="s">
        <v>21</v>
      </c>
      <c r="F57" s="154" t="s">
        <v>166</v>
      </c>
      <c r="G57" s="110" t="s">
        <v>141</v>
      </c>
      <c r="H57" s="111" t="s">
        <v>28</v>
      </c>
      <c r="I57" s="111" t="s">
        <v>144</v>
      </c>
      <c r="J57" s="133">
        <v>256000000000</v>
      </c>
      <c r="K57" s="112">
        <f t="shared" si="7"/>
        <v>261120000000</v>
      </c>
      <c r="L57" s="112">
        <f t="shared" si="7"/>
        <v>266342400000</v>
      </c>
      <c r="M57" s="113" t="s">
        <v>145</v>
      </c>
      <c r="N57" s="114" t="s">
        <v>167</v>
      </c>
      <c r="O57" s="30"/>
      <c r="P57" s="115" t="s">
        <v>28</v>
      </c>
      <c r="Q57" s="114" t="s">
        <v>167</v>
      </c>
      <c r="R57" s="40"/>
      <c r="S57" s="40"/>
    </row>
    <row r="58" spans="1:82" ht="45" customHeight="1" x14ac:dyDescent="0.2">
      <c r="A58" s="107">
        <v>1</v>
      </c>
      <c r="B58" s="107" t="s">
        <v>19</v>
      </c>
      <c r="C58" s="107" t="s">
        <v>21</v>
      </c>
      <c r="D58" s="107" t="s">
        <v>139</v>
      </c>
      <c r="E58" s="108" t="s">
        <v>21</v>
      </c>
      <c r="F58" s="154" t="s">
        <v>168</v>
      </c>
      <c r="G58" s="110" t="s">
        <v>141</v>
      </c>
      <c r="H58" s="111" t="s">
        <v>28</v>
      </c>
      <c r="I58" s="111" t="s">
        <v>144</v>
      </c>
      <c r="J58" s="133">
        <v>1550000000</v>
      </c>
      <c r="K58" s="112">
        <f t="shared" si="7"/>
        <v>1581000000</v>
      </c>
      <c r="L58" s="112">
        <f t="shared" si="7"/>
        <v>1612620000</v>
      </c>
      <c r="M58" s="113" t="s">
        <v>145</v>
      </c>
      <c r="N58" s="114" t="s">
        <v>168</v>
      </c>
      <c r="O58" s="30"/>
      <c r="P58" s="115" t="s">
        <v>28</v>
      </c>
      <c r="Q58" s="114" t="s">
        <v>168</v>
      </c>
      <c r="R58" s="40"/>
      <c r="S58" s="40"/>
    </row>
    <row r="59" spans="1:82" s="165" customFormat="1" ht="54" customHeight="1" x14ac:dyDescent="0.2">
      <c r="A59" s="76">
        <v>1</v>
      </c>
      <c r="B59" s="77" t="s">
        <v>19</v>
      </c>
      <c r="C59" s="77" t="s">
        <v>19</v>
      </c>
      <c r="D59" s="76"/>
      <c r="E59" s="76"/>
      <c r="F59" s="155" t="s">
        <v>169</v>
      </c>
      <c r="G59" s="156" t="s">
        <v>170</v>
      </c>
      <c r="H59" s="157"/>
      <c r="I59" s="158">
        <v>8</v>
      </c>
      <c r="J59" s="82">
        <f>J61+J68+J126+J128</f>
        <v>75153426484</v>
      </c>
      <c r="K59" s="83"/>
      <c r="L59" s="83"/>
      <c r="M59" s="159"/>
      <c r="N59" s="160"/>
      <c r="O59" s="161"/>
      <c r="P59" s="87" t="s">
        <v>28</v>
      </c>
      <c r="Q59" s="160"/>
      <c r="R59" s="162">
        <f>R61+R68</f>
        <v>40485520512</v>
      </c>
      <c r="S59" s="162">
        <f>J59-R59-J91</f>
        <v>13457737972</v>
      </c>
      <c r="T59" s="163"/>
      <c r="U59" s="104">
        <f>R59-R62-J65</f>
        <v>21682488470</v>
      </c>
      <c r="V59" s="104">
        <f>J59-R59</f>
        <v>34667905972</v>
      </c>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64"/>
    </row>
    <row r="60" spans="1:82" s="165" customFormat="1" ht="54" customHeight="1" x14ac:dyDescent="0.2">
      <c r="A60" s="76"/>
      <c r="B60" s="77"/>
      <c r="C60" s="77"/>
      <c r="D60" s="76"/>
      <c r="E60" s="76"/>
      <c r="F60" s="155"/>
      <c r="G60" s="156" t="s">
        <v>171</v>
      </c>
      <c r="H60" s="157"/>
      <c r="I60" s="166">
        <v>0.75</v>
      </c>
      <c r="J60" s="82"/>
      <c r="K60" s="83"/>
      <c r="L60" s="83"/>
      <c r="M60" s="159"/>
      <c r="N60" s="160"/>
      <c r="O60" s="161"/>
      <c r="P60" s="87"/>
      <c r="Q60" s="160"/>
      <c r="R60" s="167"/>
      <c r="S60" s="167"/>
      <c r="T60" s="168"/>
      <c r="U60" s="104">
        <v>38827994734</v>
      </c>
      <c r="V60" s="104">
        <f>U60-V4</f>
        <v>1429480222</v>
      </c>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64"/>
    </row>
    <row r="61" spans="1:82" s="173" customFormat="1" ht="54" customHeight="1" x14ac:dyDescent="0.2">
      <c r="A61" s="90">
        <v>1</v>
      </c>
      <c r="B61" s="91" t="s">
        <v>19</v>
      </c>
      <c r="C61" s="91" t="s">
        <v>19</v>
      </c>
      <c r="D61" s="90" t="s">
        <v>25</v>
      </c>
      <c r="E61" s="90"/>
      <c r="F61" s="92" t="s">
        <v>172</v>
      </c>
      <c r="G61" s="129" t="s">
        <v>173</v>
      </c>
      <c r="H61" s="94" t="s">
        <v>28</v>
      </c>
      <c r="I61" s="95">
        <v>1</v>
      </c>
      <c r="J61" s="134">
        <f>SUM(J62:J67)</f>
        <v>41230612884</v>
      </c>
      <c r="K61" s="132"/>
      <c r="L61" s="132"/>
      <c r="M61" s="98"/>
      <c r="N61" s="121"/>
      <c r="O61" s="169"/>
      <c r="P61" s="101" t="s">
        <v>28</v>
      </c>
      <c r="Q61" s="121"/>
      <c r="R61" s="170">
        <f>R66</f>
        <v>38163544312</v>
      </c>
      <c r="S61" s="170">
        <f>J61-R61</f>
        <v>3067068572</v>
      </c>
      <c r="T61" s="171"/>
      <c r="U61" s="104"/>
      <c r="V61" s="105"/>
      <c r="W61" s="104"/>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72"/>
    </row>
    <row r="62" spans="1:82" s="106" customFormat="1" ht="54" customHeight="1" x14ac:dyDescent="0.2">
      <c r="A62" s="64">
        <v>1</v>
      </c>
      <c r="B62" s="64" t="s">
        <v>19</v>
      </c>
      <c r="C62" s="64" t="s">
        <v>19</v>
      </c>
      <c r="D62" s="64" t="s">
        <v>25</v>
      </c>
      <c r="E62" s="127" t="s">
        <v>174</v>
      </c>
      <c r="F62" s="174" t="s">
        <v>175</v>
      </c>
      <c r="G62" s="175" t="s">
        <v>176</v>
      </c>
      <c r="H62" s="176" t="s">
        <v>28</v>
      </c>
      <c r="I62" s="177" t="s">
        <v>177</v>
      </c>
      <c r="J62" s="178">
        <v>1150000000</v>
      </c>
      <c r="K62" s="112">
        <f>J62+(J62*2%)</f>
        <v>1173000000</v>
      </c>
      <c r="L62" s="112">
        <f>K62+(K62*2%)</f>
        <v>1196460000</v>
      </c>
      <c r="M62" s="113" t="s">
        <v>9</v>
      </c>
      <c r="N62" s="179"/>
      <c r="O62" s="180"/>
      <c r="P62" s="181"/>
      <c r="Q62" s="179" t="s">
        <v>178</v>
      </c>
      <c r="R62" s="182">
        <v>12459028224</v>
      </c>
      <c r="S62" s="183">
        <v>500000000</v>
      </c>
      <c r="T62" s="184"/>
      <c r="U62" s="185" t="s">
        <v>179</v>
      </c>
      <c r="V62" s="178">
        <v>1150000000</v>
      </c>
      <c r="W62" s="186">
        <f>J62-R62</f>
        <v>-11309028224</v>
      </c>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row>
    <row r="63" spans="1:82" s="106" customFormat="1" ht="54" customHeight="1" x14ac:dyDescent="0.2">
      <c r="A63" s="64">
        <v>1</v>
      </c>
      <c r="B63" s="64" t="s">
        <v>19</v>
      </c>
      <c r="C63" s="64" t="s">
        <v>19</v>
      </c>
      <c r="D63" s="64" t="s">
        <v>25</v>
      </c>
      <c r="E63" s="127" t="s">
        <v>180</v>
      </c>
      <c r="F63" s="174" t="s">
        <v>181</v>
      </c>
      <c r="G63" s="187" t="s">
        <v>182</v>
      </c>
      <c r="H63" s="67" t="s">
        <v>28</v>
      </c>
      <c r="I63" s="188" t="s">
        <v>183</v>
      </c>
      <c r="J63" s="189">
        <v>29904589916</v>
      </c>
      <c r="M63" s="113" t="s">
        <v>9</v>
      </c>
      <c r="N63" s="179"/>
      <c r="O63" s="180"/>
      <c r="P63" s="181"/>
      <c r="Q63" s="179"/>
      <c r="R63" s="182">
        <f>J61+J68+J126+J128</f>
        <v>75153426484</v>
      </c>
      <c r="S63" s="183"/>
      <c r="T63" s="184"/>
      <c r="U63" s="185" t="s">
        <v>184</v>
      </c>
      <c r="V63" s="190">
        <v>9249573227</v>
      </c>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row>
    <row r="64" spans="1:82" ht="77.099999999999994" customHeight="1" x14ac:dyDescent="0.2">
      <c r="A64" s="64">
        <v>1</v>
      </c>
      <c r="B64" s="64" t="s">
        <v>19</v>
      </c>
      <c r="C64" s="64" t="s">
        <v>19</v>
      </c>
      <c r="D64" s="64" t="s">
        <v>25</v>
      </c>
      <c r="E64" s="127" t="s">
        <v>185</v>
      </c>
      <c r="F64" s="128" t="s">
        <v>186</v>
      </c>
      <c r="G64" s="66" t="s">
        <v>187</v>
      </c>
      <c r="H64" s="67" t="s">
        <v>28</v>
      </c>
      <c r="I64" s="67" t="s">
        <v>188</v>
      </c>
      <c r="J64" s="190">
        <v>127752550</v>
      </c>
      <c r="K64" s="112">
        <f>J64+(J64*2%)</f>
        <v>130307601</v>
      </c>
      <c r="L64" s="112">
        <f>K64+(K64*2%)</f>
        <v>132913753.02</v>
      </c>
      <c r="M64" s="113" t="s">
        <v>32</v>
      </c>
      <c r="N64" s="191" t="s">
        <v>189</v>
      </c>
      <c r="O64" s="192"/>
      <c r="P64" s="72" t="s">
        <v>28</v>
      </c>
      <c r="Q64" s="191" t="s">
        <v>190</v>
      </c>
      <c r="R64" s="58">
        <f>R63-J62-J63-J65-J66-J91-J95-J98-J110</f>
        <v>3909256850</v>
      </c>
      <c r="S64" s="193"/>
      <c r="T64" s="194"/>
      <c r="U64" s="17">
        <f>J62+J65</f>
        <v>7494003818</v>
      </c>
    </row>
    <row r="65" spans="1:82" ht="77.099999999999994" customHeight="1" x14ac:dyDescent="0.2">
      <c r="A65" s="64">
        <v>1</v>
      </c>
      <c r="B65" s="64" t="s">
        <v>19</v>
      </c>
      <c r="C65" s="64" t="s">
        <v>19</v>
      </c>
      <c r="D65" s="64" t="s">
        <v>25</v>
      </c>
      <c r="E65" s="127" t="s">
        <v>191</v>
      </c>
      <c r="F65" s="128" t="s">
        <v>192</v>
      </c>
      <c r="G65" s="66" t="s">
        <v>193</v>
      </c>
      <c r="H65" s="67" t="s">
        <v>28</v>
      </c>
      <c r="I65" s="67" t="s">
        <v>122</v>
      </c>
      <c r="J65" s="148">
        <v>6344003818</v>
      </c>
      <c r="K65" s="112">
        <f t="shared" ref="K65:L67" si="8">J65+(J65*2%)</f>
        <v>6470883894.3599997</v>
      </c>
      <c r="L65" s="112">
        <f t="shared" si="8"/>
        <v>6600301572.2472</v>
      </c>
      <c r="M65" s="113" t="s">
        <v>9</v>
      </c>
      <c r="N65" s="191"/>
      <c r="O65" s="192"/>
      <c r="P65" s="72"/>
      <c r="Q65" s="179" t="s">
        <v>178</v>
      </c>
      <c r="R65" s="34">
        <v>24939486288</v>
      </c>
      <c r="S65" s="58"/>
      <c r="T65" s="59">
        <v>3389374900</v>
      </c>
      <c r="U65" s="195" t="s">
        <v>194</v>
      </c>
      <c r="V65" s="148">
        <v>7773404818</v>
      </c>
      <c r="W65" s="17"/>
      <c r="X65" s="17"/>
    </row>
    <row r="66" spans="1:82" s="201" customFormat="1" ht="60" customHeight="1" x14ac:dyDescent="0.35">
      <c r="A66" s="64">
        <v>1</v>
      </c>
      <c r="B66" s="64" t="s">
        <v>19</v>
      </c>
      <c r="C66" s="64" t="s">
        <v>19</v>
      </c>
      <c r="D66" s="64" t="s">
        <v>25</v>
      </c>
      <c r="E66" s="127" t="s">
        <v>195</v>
      </c>
      <c r="F66" s="128" t="s">
        <v>196</v>
      </c>
      <c r="G66" s="66" t="s">
        <v>197</v>
      </c>
      <c r="H66" s="67" t="s">
        <v>28</v>
      </c>
      <c r="I66" s="67" t="s">
        <v>91</v>
      </c>
      <c r="J66" s="148">
        <v>3678262600</v>
      </c>
      <c r="K66" s="112">
        <f t="shared" si="8"/>
        <v>3751827852</v>
      </c>
      <c r="L66" s="112">
        <f t="shared" si="8"/>
        <v>3826864409.04</v>
      </c>
      <c r="M66" s="113" t="s">
        <v>32</v>
      </c>
      <c r="N66" s="191" t="s">
        <v>198</v>
      </c>
      <c r="O66" s="196" t="s">
        <v>199</v>
      </c>
      <c r="P66" s="72" t="s">
        <v>28</v>
      </c>
      <c r="Q66" s="191" t="s">
        <v>200</v>
      </c>
      <c r="R66" s="58">
        <f>AA66+W66</f>
        <v>38163544312</v>
      </c>
      <c r="S66" s="58">
        <f>266600000-58700000+2006000000+50000000+1799500-16295000</f>
        <v>2249404500</v>
      </c>
      <c r="T66" s="59">
        <v>392976000</v>
      </c>
      <c r="U66" s="195" t="s">
        <v>201</v>
      </c>
      <c r="V66" s="197">
        <f>V65+V63+V62+U35</f>
        <v>18348411245</v>
      </c>
      <c r="W66" s="198">
        <v>37398514512</v>
      </c>
      <c r="X66" s="104"/>
      <c r="Y66" s="199"/>
      <c r="Z66" s="17"/>
      <c r="AA66" s="9">
        <f>643390000+29326500+92313300</f>
        <v>765029800</v>
      </c>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200"/>
    </row>
    <row r="67" spans="1:82" s="105" customFormat="1" ht="60" customHeight="1" x14ac:dyDescent="0.2">
      <c r="A67" s="107">
        <v>1</v>
      </c>
      <c r="B67" s="107" t="s">
        <v>19</v>
      </c>
      <c r="C67" s="107" t="s">
        <v>19</v>
      </c>
      <c r="D67" s="107" t="s">
        <v>25</v>
      </c>
      <c r="E67" s="108" t="s">
        <v>202</v>
      </c>
      <c r="F67" s="154" t="s">
        <v>203</v>
      </c>
      <c r="G67" s="110" t="s">
        <v>204</v>
      </c>
      <c r="H67" s="111" t="s">
        <v>28</v>
      </c>
      <c r="I67" s="111" t="s">
        <v>205</v>
      </c>
      <c r="J67" s="148">
        <v>26004000</v>
      </c>
      <c r="K67" s="112">
        <f t="shared" si="8"/>
        <v>26524080</v>
      </c>
      <c r="L67" s="112">
        <f t="shared" si="8"/>
        <v>27054561.600000001</v>
      </c>
      <c r="M67" s="113" t="s">
        <v>32</v>
      </c>
      <c r="N67" s="114" t="s">
        <v>206</v>
      </c>
      <c r="O67" s="30"/>
      <c r="P67" s="115" t="s">
        <v>28</v>
      </c>
      <c r="Q67" s="114" t="s">
        <v>207</v>
      </c>
      <c r="R67" s="102"/>
      <c r="S67" s="202">
        <v>45000000</v>
      </c>
      <c r="T67" s="203">
        <f>T65-T66</f>
        <v>2996398900</v>
      </c>
      <c r="U67" s="104">
        <f>J66-S66</f>
        <v>1428858100</v>
      </c>
      <c r="V67" s="105">
        <v>11302663605</v>
      </c>
      <c r="W67" s="104">
        <f>W66-V66</f>
        <v>19050103267</v>
      </c>
    </row>
    <row r="68" spans="1:82" s="173" customFormat="1" ht="57.75" customHeight="1" x14ac:dyDescent="0.2">
      <c r="A68" s="90">
        <v>1</v>
      </c>
      <c r="B68" s="91" t="s">
        <v>19</v>
      </c>
      <c r="C68" s="91" t="s">
        <v>19</v>
      </c>
      <c r="D68" s="90" t="s">
        <v>48</v>
      </c>
      <c r="E68" s="90"/>
      <c r="F68" s="92" t="s">
        <v>208</v>
      </c>
      <c r="G68" s="129" t="s">
        <v>209</v>
      </c>
      <c r="H68" s="94" t="s">
        <v>28</v>
      </c>
      <c r="I68" s="95">
        <v>1</v>
      </c>
      <c r="J68" s="134">
        <f>J69+J95+J98+J110+J122</f>
        <v>33704788300</v>
      </c>
      <c r="K68" s="132"/>
      <c r="L68" s="132"/>
      <c r="M68" s="98"/>
      <c r="N68" s="121"/>
      <c r="O68" s="169"/>
      <c r="P68" s="101" t="s">
        <v>28</v>
      </c>
      <c r="Q68" s="121"/>
      <c r="R68" s="170">
        <f>R71+R72+R76+R77+R78+R80+R84+R86+R88+R90</f>
        <v>2321976200</v>
      </c>
      <c r="S68" s="170">
        <f>J68-R68-J91</f>
        <v>10172644100</v>
      </c>
      <c r="T68" s="171"/>
      <c r="U68" s="104"/>
      <c r="V68" s="116"/>
      <c r="W68" s="104">
        <f>V67-W67</f>
        <v>-7747439662</v>
      </c>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72"/>
    </row>
    <row r="69" spans="1:82" s="106" customFormat="1" ht="57.75" customHeight="1" x14ac:dyDescent="0.2">
      <c r="A69" s="204"/>
      <c r="B69" s="205"/>
      <c r="C69" s="205"/>
      <c r="D69" s="204"/>
      <c r="E69" s="204"/>
      <c r="F69" s="206"/>
      <c r="G69" s="207"/>
      <c r="H69" s="208"/>
      <c r="I69" s="209"/>
      <c r="J69" s="210">
        <f>SUM(J70:J94)</f>
        <v>24420315100</v>
      </c>
      <c r="K69" s="210"/>
      <c r="L69" s="210"/>
      <c r="M69" s="211"/>
      <c r="N69" s="212"/>
      <c r="O69" s="213"/>
      <c r="P69" s="214"/>
      <c r="Q69" s="212"/>
      <c r="R69" s="215"/>
      <c r="S69" s="215"/>
      <c r="T69" s="216"/>
      <c r="U69" s="104"/>
      <c r="V69" s="217"/>
      <c r="W69" s="104"/>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row>
    <row r="70" spans="1:82" ht="60" customHeight="1" x14ac:dyDescent="0.2">
      <c r="A70" s="107">
        <v>1</v>
      </c>
      <c r="B70" s="107" t="s">
        <v>19</v>
      </c>
      <c r="C70" s="107" t="s">
        <v>19</v>
      </c>
      <c r="D70" s="107" t="s">
        <v>48</v>
      </c>
      <c r="E70" s="108" t="s">
        <v>21</v>
      </c>
      <c r="F70" s="109" t="s">
        <v>210</v>
      </c>
      <c r="G70" s="110" t="s">
        <v>211</v>
      </c>
      <c r="H70" s="111" t="s">
        <v>28</v>
      </c>
      <c r="I70" s="218" t="s">
        <v>212</v>
      </c>
      <c r="J70" s="148">
        <v>79562600</v>
      </c>
      <c r="K70" s="112">
        <f t="shared" ref="K70:L85" si="9">J70+(J70*2%)</f>
        <v>81153852</v>
      </c>
      <c r="L70" s="112">
        <f t="shared" si="9"/>
        <v>82776929.040000007</v>
      </c>
      <c r="M70" s="113" t="s">
        <v>32</v>
      </c>
      <c r="N70" s="114" t="s">
        <v>213</v>
      </c>
      <c r="O70" s="219" t="s">
        <v>214</v>
      </c>
      <c r="P70" s="115" t="s">
        <v>28</v>
      </c>
      <c r="Q70" s="114" t="s">
        <v>215</v>
      </c>
      <c r="R70" s="40"/>
      <c r="S70" s="40"/>
      <c r="V70" s="17"/>
    </row>
    <row r="71" spans="1:82" ht="60" customHeight="1" x14ac:dyDescent="0.2">
      <c r="A71" s="220">
        <v>1</v>
      </c>
      <c r="B71" s="64" t="s">
        <v>19</v>
      </c>
      <c r="C71" s="64" t="s">
        <v>19</v>
      </c>
      <c r="D71" s="64" t="s">
        <v>48</v>
      </c>
      <c r="E71" s="127" t="s">
        <v>19</v>
      </c>
      <c r="F71" s="128" t="s">
        <v>216</v>
      </c>
      <c r="G71" s="66" t="s">
        <v>217</v>
      </c>
      <c r="H71" s="67" t="s">
        <v>28</v>
      </c>
      <c r="I71" s="221" t="s">
        <v>218</v>
      </c>
      <c r="J71" s="148">
        <f>52247400-29600000</f>
        <v>22647400</v>
      </c>
      <c r="K71" s="112">
        <f t="shared" si="9"/>
        <v>23100348</v>
      </c>
      <c r="L71" s="112">
        <f t="shared" si="9"/>
        <v>23562354.960000001</v>
      </c>
      <c r="M71" s="69" t="s">
        <v>32</v>
      </c>
      <c r="N71" s="191" t="s">
        <v>213</v>
      </c>
      <c r="O71" s="192" t="s">
        <v>219</v>
      </c>
      <c r="P71" s="72" t="s">
        <v>28</v>
      </c>
      <c r="Q71" s="191" t="s">
        <v>215</v>
      </c>
      <c r="R71" s="58"/>
      <c r="S71" s="58"/>
      <c r="T71" s="58"/>
      <c r="U71" s="148">
        <f>52247400-29600000</f>
        <v>22647400</v>
      </c>
    </row>
    <row r="72" spans="1:82" ht="60" customHeight="1" x14ac:dyDescent="0.2">
      <c r="A72" s="220">
        <v>1</v>
      </c>
      <c r="B72" s="64" t="s">
        <v>19</v>
      </c>
      <c r="C72" s="64" t="s">
        <v>19</v>
      </c>
      <c r="D72" s="64" t="s">
        <v>48</v>
      </c>
      <c r="E72" s="127" t="s">
        <v>174</v>
      </c>
      <c r="F72" s="222" t="s">
        <v>220</v>
      </c>
      <c r="G72" s="66" t="s">
        <v>221</v>
      </c>
      <c r="H72" s="67" t="s">
        <v>28</v>
      </c>
      <c r="I72" s="221" t="s">
        <v>222</v>
      </c>
      <c r="J72" s="148">
        <v>41108500</v>
      </c>
      <c r="K72" s="112">
        <f t="shared" si="9"/>
        <v>41930670</v>
      </c>
      <c r="L72" s="112">
        <f t="shared" si="9"/>
        <v>42769283.399999999</v>
      </c>
      <c r="M72" s="223" t="s">
        <v>32</v>
      </c>
      <c r="N72" s="191" t="s">
        <v>213</v>
      </c>
      <c r="O72" s="192" t="s">
        <v>223</v>
      </c>
      <c r="P72" s="72" t="s">
        <v>28</v>
      </c>
      <c r="Q72" s="191" t="s">
        <v>215</v>
      </c>
      <c r="R72" s="58"/>
      <c r="S72" s="58"/>
      <c r="T72" s="58"/>
      <c r="U72" s="148">
        <v>156070500</v>
      </c>
      <c r="V72" s="17">
        <f>U72-R72</f>
        <v>156070500</v>
      </c>
    </row>
    <row r="73" spans="1:82" ht="60" customHeight="1" x14ac:dyDescent="0.2">
      <c r="A73" s="107">
        <v>1</v>
      </c>
      <c r="B73" s="107" t="s">
        <v>19</v>
      </c>
      <c r="C73" s="107" t="s">
        <v>19</v>
      </c>
      <c r="D73" s="107" t="s">
        <v>48</v>
      </c>
      <c r="E73" s="108" t="s">
        <v>37</v>
      </c>
      <c r="F73" s="109" t="s">
        <v>224</v>
      </c>
      <c r="G73" s="110" t="s">
        <v>225</v>
      </c>
      <c r="H73" s="111" t="s">
        <v>28</v>
      </c>
      <c r="I73" s="218" t="s">
        <v>226</v>
      </c>
      <c r="J73" s="148">
        <v>49006400</v>
      </c>
      <c r="K73" s="112">
        <f t="shared" si="9"/>
        <v>49986528</v>
      </c>
      <c r="L73" s="112">
        <f t="shared" si="9"/>
        <v>50986258.560000002</v>
      </c>
      <c r="M73" s="224" t="s">
        <v>32</v>
      </c>
      <c r="N73" s="114" t="s">
        <v>213</v>
      </c>
      <c r="O73" s="30" t="s">
        <v>227</v>
      </c>
      <c r="P73" s="115" t="s">
        <v>28</v>
      </c>
      <c r="Q73" s="114" t="s">
        <v>215</v>
      </c>
      <c r="R73" s="40"/>
      <c r="S73" s="40"/>
    </row>
    <row r="74" spans="1:82" ht="60" customHeight="1" x14ac:dyDescent="0.2">
      <c r="A74" s="107">
        <v>1</v>
      </c>
      <c r="B74" s="107" t="s">
        <v>19</v>
      </c>
      <c r="C74" s="107" t="s">
        <v>19</v>
      </c>
      <c r="D74" s="107" t="s">
        <v>48</v>
      </c>
      <c r="E74" s="108" t="s">
        <v>60</v>
      </c>
      <c r="F74" s="154" t="s">
        <v>228</v>
      </c>
      <c r="G74" s="110" t="s">
        <v>229</v>
      </c>
      <c r="H74" s="111" t="s">
        <v>28</v>
      </c>
      <c r="I74" s="218" t="s">
        <v>230</v>
      </c>
      <c r="J74" s="148">
        <v>18343000</v>
      </c>
      <c r="K74" s="112">
        <f t="shared" si="9"/>
        <v>18709860</v>
      </c>
      <c r="L74" s="112">
        <f t="shared" si="9"/>
        <v>19084057.199999999</v>
      </c>
      <c r="M74" s="113" t="s">
        <v>32</v>
      </c>
      <c r="N74" s="114" t="s">
        <v>213</v>
      </c>
      <c r="O74" s="30" t="s">
        <v>231</v>
      </c>
      <c r="P74" s="115" t="s">
        <v>28</v>
      </c>
      <c r="Q74" s="114" t="s">
        <v>215</v>
      </c>
      <c r="R74" s="40"/>
      <c r="S74" s="40"/>
    </row>
    <row r="75" spans="1:82" ht="60" customHeight="1" x14ac:dyDescent="0.2">
      <c r="A75" s="107">
        <v>1</v>
      </c>
      <c r="B75" s="107" t="s">
        <v>19</v>
      </c>
      <c r="C75" s="107" t="s">
        <v>19</v>
      </c>
      <c r="D75" s="107" t="s">
        <v>48</v>
      </c>
      <c r="E75" s="108" t="s">
        <v>41</v>
      </c>
      <c r="F75" s="109" t="s">
        <v>232</v>
      </c>
      <c r="G75" s="110" t="s">
        <v>233</v>
      </c>
      <c r="H75" s="111" t="s">
        <v>28</v>
      </c>
      <c r="I75" s="218" t="s">
        <v>234</v>
      </c>
      <c r="J75" s="148">
        <v>7664400</v>
      </c>
      <c r="K75" s="112">
        <f t="shared" si="9"/>
        <v>7817688</v>
      </c>
      <c r="L75" s="112">
        <f t="shared" si="9"/>
        <v>7974041.7599999998</v>
      </c>
      <c r="M75" s="113" t="s">
        <v>32</v>
      </c>
      <c r="N75" s="114" t="s">
        <v>213</v>
      </c>
      <c r="O75" s="30" t="s">
        <v>235</v>
      </c>
      <c r="P75" s="115" t="s">
        <v>28</v>
      </c>
      <c r="Q75" s="114" t="s">
        <v>215</v>
      </c>
      <c r="R75" s="40">
        <f>R76+R77+R78+R84+R86+R88+R90</f>
        <v>2321976200</v>
      </c>
      <c r="S75" s="40"/>
    </row>
    <row r="76" spans="1:82" ht="60" customHeight="1" x14ac:dyDescent="0.2">
      <c r="A76" s="64">
        <v>1</v>
      </c>
      <c r="B76" s="64" t="s">
        <v>19</v>
      </c>
      <c r="C76" s="64" t="s">
        <v>19</v>
      </c>
      <c r="D76" s="64" t="s">
        <v>48</v>
      </c>
      <c r="E76" s="127" t="s">
        <v>45</v>
      </c>
      <c r="F76" s="128" t="s">
        <v>236</v>
      </c>
      <c r="G76" s="66" t="s">
        <v>237</v>
      </c>
      <c r="H76" s="67" t="s">
        <v>28</v>
      </c>
      <c r="I76" s="221" t="s">
        <v>238</v>
      </c>
      <c r="J76" s="148">
        <v>35605000</v>
      </c>
      <c r="K76" s="112">
        <f t="shared" si="9"/>
        <v>36317100</v>
      </c>
      <c r="L76" s="112">
        <f t="shared" si="9"/>
        <v>37043442</v>
      </c>
      <c r="M76" s="113" t="s">
        <v>32</v>
      </c>
      <c r="N76" s="191" t="s">
        <v>213</v>
      </c>
      <c r="O76" s="61" t="s">
        <v>239</v>
      </c>
      <c r="P76" s="72" t="s">
        <v>28</v>
      </c>
      <c r="Q76" s="191" t="s">
        <v>215</v>
      </c>
      <c r="R76" s="58">
        <v>4400000</v>
      </c>
      <c r="S76" s="58">
        <v>44315000</v>
      </c>
      <c r="T76" s="59"/>
      <c r="U76" s="225">
        <f>J76-R76</f>
        <v>31205000</v>
      </c>
      <c r="V76" s="9">
        <v>290902000</v>
      </c>
      <c r="W76" s="140">
        <f>V76-V77</f>
        <v>6210000</v>
      </c>
    </row>
    <row r="77" spans="1:82" ht="60" customHeight="1" x14ac:dyDescent="0.2">
      <c r="A77" s="64">
        <v>1</v>
      </c>
      <c r="B77" s="64" t="s">
        <v>19</v>
      </c>
      <c r="C77" s="64" t="s">
        <v>19</v>
      </c>
      <c r="D77" s="64" t="s">
        <v>48</v>
      </c>
      <c r="E77" s="127" t="s">
        <v>240</v>
      </c>
      <c r="F77" s="128" t="s">
        <v>241</v>
      </c>
      <c r="G77" s="66" t="s">
        <v>242</v>
      </c>
      <c r="H77" s="67" t="s">
        <v>28</v>
      </c>
      <c r="I77" s="221" t="s">
        <v>243</v>
      </c>
      <c r="J77" s="148">
        <v>284692000</v>
      </c>
      <c r="K77" s="112">
        <f t="shared" si="9"/>
        <v>290385840</v>
      </c>
      <c r="L77" s="112">
        <f t="shared" si="9"/>
        <v>296193556.80000001</v>
      </c>
      <c r="M77" s="69" t="s">
        <v>32</v>
      </c>
      <c r="N77" s="191" t="s">
        <v>244</v>
      </c>
      <c r="O77" s="192" t="s">
        <v>245</v>
      </c>
      <c r="P77" s="72" t="s">
        <v>28</v>
      </c>
      <c r="Q77" s="191" t="s">
        <v>246</v>
      </c>
      <c r="R77" s="58">
        <f>63532000+152370000</f>
        <v>215902000</v>
      </c>
      <c r="S77" s="58">
        <f>75000000+150000000</f>
        <v>225000000</v>
      </c>
      <c r="T77" s="59"/>
      <c r="U77" s="34">
        <v>404692000</v>
      </c>
      <c r="V77" s="226">
        <f>U77-120000000</f>
        <v>284692000</v>
      </c>
      <c r="W77" s="17">
        <f>V77-R77</f>
        <v>68790000</v>
      </c>
      <c r="X77" s="17"/>
    </row>
    <row r="78" spans="1:82" ht="60" customHeight="1" x14ac:dyDescent="0.2">
      <c r="A78" s="64">
        <v>1</v>
      </c>
      <c r="B78" s="64" t="s">
        <v>19</v>
      </c>
      <c r="C78" s="64" t="s">
        <v>19</v>
      </c>
      <c r="D78" s="64" t="s">
        <v>48</v>
      </c>
      <c r="E78" s="127" t="s">
        <v>95</v>
      </c>
      <c r="F78" s="128" t="s">
        <v>247</v>
      </c>
      <c r="G78" s="66" t="s">
        <v>248</v>
      </c>
      <c r="H78" s="67" t="s">
        <v>28</v>
      </c>
      <c r="I78" s="221" t="s">
        <v>249</v>
      </c>
      <c r="J78" s="148">
        <v>662424600</v>
      </c>
      <c r="K78" s="112">
        <f t="shared" si="9"/>
        <v>675673092</v>
      </c>
      <c r="L78" s="112">
        <f t="shared" si="9"/>
        <v>689186553.84000003</v>
      </c>
      <c r="M78" s="69" t="s">
        <v>32</v>
      </c>
      <c r="N78" s="191" t="s">
        <v>244</v>
      </c>
      <c r="O78" s="192" t="s">
        <v>250</v>
      </c>
      <c r="P78" s="72" t="s">
        <v>28</v>
      </c>
      <c r="Q78" s="191" t="s">
        <v>246</v>
      </c>
      <c r="R78" s="58">
        <v>617942200</v>
      </c>
      <c r="S78" s="58">
        <f>J78-R78</f>
        <v>44482400</v>
      </c>
      <c r="T78" s="59"/>
      <c r="U78" s="34"/>
      <c r="V78" s="17">
        <v>10660400</v>
      </c>
      <c r="W78" s="17">
        <f>V77-V78</f>
        <v>274031600</v>
      </c>
      <c r="X78" s="9">
        <v>280241600</v>
      </c>
    </row>
    <row r="79" spans="1:82" ht="72" customHeight="1" x14ac:dyDescent="0.2">
      <c r="A79" s="107">
        <v>1</v>
      </c>
      <c r="B79" s="107" t="s">
        <v>19</v>
      </c>
      <c r="C79" s="107" t="s">
        <v>19</v>
      </c>
      <c r="D79" s="107" t="s">
        <v>48</v>
      </c>
      <c r="E79" s="108" t="s">
        <v>99</v>
      </c>
      <c r="F79" s="109" t="s">
        <v>251</v>
      </c>
      <c r="G79" s="110" t="s">
        <v>252</v>
      </c>
      <c r="H79" s="111" t="s">
        <v>28</v>
      </c>
      <c r="I79" s="111" t="s">
        <v>253</v>
      </c>
      <c r="J79" s="117">
        <v>23359200</v>
      </c>
      <c r="K79" s="112">
        <f t="shared" si="9"/>
        <v>23826384</v>
      </c>
      <c r="L79" s="112">
        <f t="shared" si="9"/>
        <v>24302911.68</v>
      </c>
      <c r="M79" s="113" t="s">
        <v>32</v>
      </c>
      <c r="N79" s="114" t="s">
        <v>244</v>
      </c>
      <c r="O79" s="30">
        <f>6500000*22</f>
        <v>143000000</v>
      </c>
      <c r="P79" s="115" t="s">
        <v>28</v>
      </c>
      <c r="Q79" s="191" t="s">
        <v>246</v>
      </c>
      <c r="R79" s="40"/>
      <c r="S79" s="40"/>
      <c r="V79" s="140">
        <f>V77-V78</f>
        <v>274031600</v>
      </c>
      <c r="W79" s="17">
        <f>W78-R77</f>
        <v>58129600</v>
      </c>
      <c r="X79" s="140">
        <f>X78-W76</f>
        <v>274031600</v>
      </c>
    </row>
    <row r="80" spans="1:82" ht="60" customHeight="1" x14ac:dyDescent="0.2">
      <c r="A80" s="64">
        <v>1</v>
      </c>
      <c r="B80" s="64" t="s">
        <v>19</v>
      </c>
      <c r="C80" s="64" t="s">
        <v>19</v>
      </c>
      <c r="D80" s="64" t="s">
        <v>48</v>
      </c>
      <c r="E80" s="127" t="s">
        <v>76</v>
      </c>
      <c r="F80" s="128" t="s">
        <v>254</v>
      </c>
      <c r="G80" s="66" t="s">
        <v>255</v>
      </c>
      <c r="H80" s="67" t="s">
        <v>28</v>
      </c>
      <c r="I80" s="221" t="s">
        <v>256</v>
      </c>
      <c r="J80" s="148">
        <v>73607800</v>
      </c>
      <c r="K80" s="112">
        <f t="shared" si="9"/>
        <v>75079956</v>
      </c>
      <c r="L80" s="112">
        <f t="shared" si="9"/>
        <v>76581555.120000005</v>
      </c>
      <c r="M80" s="69" t="s">
        <v>32</v>
      </c>
      <c r="N80" s="191" t="s">
        <v>257</v>
      </c>
      <c r="O80" s="227" t="s">
        <v>258</v>
      </c>
      <c r="P80" s="72" t="s">
        <v>28</v>
      </c>
      <c r="Q80" s="191" t="s">
        <v>259</v>
      </c>
      <c r="R80" s="58"/>
      <c r="S80" s="58">
        <f>J80-R80</f>
        <v>73607800</v>
      </c>
      <c r="T80" s="59"/>
      <c r="U80" s="9">
        <v>568842800</v>
      </c>
      <c r="V80" s="226">
        <f>U80-15000000</f>
        <v>553842800</v>
      </c>
    </row>
    <row r="81" spans="1:24" ht="60" customHeight="1" x14ac:dyDescent="0.2">
      <c r="A81" s="64">
        <v>1</v>
      </c>
      <c r="B81" s="64" t="s">
        <v>19</v>
      </c>
      <c r="C81" s="64" t="s">
        <v>19</v>
      </c>
      <c r="D81" s="64" t="s">
        <v>48</v>
      </c>
      <c r="E81" s="127" t="s">
        <v>260</v>
      </c>
      <c r="F81" s="128" t="s">
        <v>261</v>
      </c>
      <c r="G81" s="66" t="s">
        <v>262</v>
      </c>
      <c r="H81" s="67" t="s">
        <v>28</v>
      </c>
      <c r="I81" s="221" t="s">
        <v>263</v>
      </c>
      <c r="J81" s="148">
        <v>20570000</v>
      </c>
      <c r="K81" s="112">
        <f t="shared" si="9"/>
        <v>20981400</v>
      </c>
      <c r="L81" s="112">
        <f t="shared" si="9"/>
        <v>21401028</v>
      </c>
      <c r="M81" s="69" t="s">
        <v>32</v>
      </c>
      <c r="N81" s="191" t="s">
        <v>257</v>
      </c>
      <c r="O81" s="192"/>
      <c r="P81" s="72" t="s">
        <v>28</v>
      </c>
      <c r="Q81" s="191" t="s">
        <v>259</v>
      </c>
      <c r="R81" s="58"/>
      <c r="S81" s="58"/>
      <c r="T81" s="59"/>
    </row>
    <row r="82" spans="1:24" ht="60" customHeight="1" x14ac:dyDescent="0.2">
      <c r="A82" s="107">
        <v>1</v>
      </c>
      <c r="B82" s="107" t="s">
        <v>19</v>
      </c>
      <c r="C82" s="107" t="s">
        <v>19</v>
      </c>
      <c r="D82" s="107" t="s">
        <v>48</v>
      </c>
      <c r="E82" s="108" t="s">
        <v>180</v>
      </c>
      <c r="F82" s="109" t="s">
        <v>264</v>
      </c>
      <c r="G82" s="110" t="s">
        <v>265</v>
      </c>
      <c r="H82" s="111"/>
      <c r="I82" s="218" t="s">
        <v>58</v>
      </c>
      <c r="J82" s="148">
        <v>28894300</v>
      </c>
      <c r="K82" s="112">
        <f t="shared" si="9"/>
        <v>29472186</v>
      </c>
      <c r="L82" s="112">
        <f t="shared" si="9"/>
        <v>30061629.719999999</v>
      </c>
      <c r="M82" s="113" t="s">
        <v>32</v>
      </c>
      <c r="N82" s="114"/>
      <c r="O82" s="30"/>
      <c r="P82" s="115"/>
      <c r="Q82" s="114" t="s">
        <v>266</v>
      </c>
      <c r="R82" s="40"/>
      <c r="S82" s="40"/>
    </row>
    <row r="83" spans="1:24" ht="45" customHeight="1" x14ac:dyDescent="0.2">
      <c r="A83" s="107">
        <v>1</v>
      </c>
      <c r="B83" s="107" t="s">
        <v>19</v>
      </c>
      <c r="C83" s="107" t="s">
        <v>19</v>
      </c>
      <c r="D83" s="107" t="s">
        <v>48</v>
      </c>
      <c r="E83" s="108" t="s">
        <v>185</v>
      </c>
      <c r="F83" s="109" t="s">
        <v>267</v>
      </c>
      <c r="G83" s="110" t="s">
        <v>268</v>
      </c>
      <c r="H83" s="111" t="s">
        <v>28</v>
      </c>
      <c r="I83" s="111" t="s">
        <v>269</v>
      </c>
      <c r="J83" s="117">
        <v>43330000</v>
      </c>
      <c r="K83" s="112">
        <f t="shared" si="9"/>
        <v>44196600</v>
      </c>
      <c r="L83" s="112">
        <f t="shared" si="9"/>
        <v>45080532</v>
      </c>
      <c r="M83" s="113" t="s">
        <v>32</v>
      </c>
      <c r="N83" s="114" t="s">
        <v>213</v>
      </c>
      <c r="O83" s="228" t="s">
        <v>270</v>
      </c>
      <c r="P83" s="115" t="s">
        <v>28</v>
      </c>
      <c r="Q83" s="114" t="s">
        <v>215</v>
      </c>
      <c r="R83" s="40"/>
      <c r="S83" s="40"/>
    </row>
    <row r="84" spans="1:24" ht="45" customHeight="1" x14ac:dyDescent="0.2">
      <c r="A84" s="220">
        <v>1</v>
      </c>
      <c r="B84" s="64" t="s">
        <v>19</v>
      </c>
      <c r="C84" s="64" t="s">
        <v>19</v>
      </c>
      <c r="D84" s="64" t="s">
        <v>48</v>
      </c>
      <c r="E84" s="127" t="s">
        <v>271</v>
      </c>
      <c r="F84" s="128" t="s">
        <v>272</v>
      </c>
      <c r="G84" s="66" t="s">
        <v>273</v>
      </c>
      <c r="H84" s="67" t="s">
        <v>28</v>
      </c>
      <c r="I84" s="67" t="s">
        <v>269</v>
      </c>
      <c r="J84" s="148">
        <v>39424000</v>
      </c>
      <c r="K84" s="112">
        <f t="shared" si="9"/>
        <v>40212480</v>
      </c>
      <c r="L84" s="112">
        <f t="shared" si="9"/>
        <v>41016729.600000001</v>
      </c>
      <c r="M84" s="113" t="s">
        <v>32</v>
      </c>
      <c r="N84" s="191" t="s">
        <v>274</v>
      </c>
      <c r="O84" s="192"/>
      <c r="P84" s="72" t="s">
        <v>28</v>
      </c>
      <c r="Q84" s="191" t="s">
        <v>275</v>
      </c>
      <c r="R84" s="58">
        <v>19424000</v>
      </c>
      <c r="S84" s="58">
        <v>20000000</v>
      </c>
      <c r="T84" s="59"/>
      <c r="U84" s="17">
        <f>J84-R84</f>
        <v>20000000</v>
      </c>
    </row>
    <row r="85" spans="1:24" ht="45" customHeight="1" x14ac:dyDescent="0.2">
      <c r="A85" s="107">
        <v>1</v>
      </c>
      <c r="B85" s="64" t="s">
        <v>19</v>
      </c>
      <c r="C85" s="64" t="s">
        <v>19</v>
      </c>
      <c r="D85" s="64" t="s">
        <v>48</v>
      </c>
      <c r="E85" s="127" t="s">
        <v>276</v>
      </c>
      <c r="F85" s="128" t="s">
        <v>277</v>
      </c>
      <c r="G85" s="66" t="s">
        <v>278</v>
      </c>
      <c r="H85" s="67" t="s">
        <v>28</v>
      </c>
      <c r="I85" s="67" t="s">
        <v>269</v>
      </c>
      <c r="J85" s="148">
        <v>56416900</v>
      </c>
      <c r="K85" s="112">
        <f t="shared" si="9"/>
        <v>57545238</v>
      </c>
      <c r="L85" s="112">
        <f t="shared" si="9"/>
        <v>58696142.759999998</v>
      </c>
      <c r="M85" s="69" t="s">
        <v>32</v>
      </c>
      <c r="N85" s="191" t="s">
        <v>274</v>
      </c>
      <c r="O85" s="192" t="s">
        <v>279</v>
      </c>
      <c r="P85" s="72" t="s">
        <v>28</v>
      </c>
      <c r="Q85" s="191" t="s">
        <v>275</v>
      </c>
      <c r="R85" s="58"/>
      <c r="S85" s="58"/>
      <c r="T85" s="59"/>
    </row>
    <row r="86" spans="1:24" ht="98.25" customHeight="1" x14ac:dyDescent="0.2">
      <c r="A86" s="220">
        <v>1</v>
      </c>
      <c r="B86" s="143" t="s">
        <v>19</v>
      </c>
      <c r="C86" s="143" t="s">
        <v>19</v>
      </c>
      <c r="D86" s="143" t="s">
        <v>48</v>
      </c>
      <c r="E86" s="229" t="s">
        <v>280</v>
      </c>
      <c r="F86" s="230" t="s">
        <v>281</v>
      </c>
      <c r="G86" s="231" t="s">
        <v>282</v>
      </c>
      <c r="H86" s="232" t="s">
        <v>28</v>
      </c>
      <c r="I86" s="232" t="s">
        <v>269</v>
      </c>
      <c r="J86" s="233">
        <v>391439400</v>
      </c>
      <c r="K86" s="112">
        <f t="shared" ref="K86:L94" si="10">J86+(J86*2%)</f>
        <v>399268188</v>
      </c>
      <c r="L86" s="112">
        <f t="shared" si="10"/>
        <v>407253551.75999999</v>
      </c>
      <c r="M86" s="234" t="s">
        <v>32</v>
      </c>
      <c r="N86" s="235" t="s">
        <v>283</v>
      </c>
      <c r="O86" s="236" t="s">
        <v>284</v>
      </c>
      <c r="P86" s="237" t="s">
        <v>28</v>
      </c>
      <c r="Q86" s="235" t="s">
        <v>285</v>
      </c>
      <c r="R86" s="238">
        <f>360028000</f>
        <v>360028000</v>
      </c>
      <c r="S86" s="238">
        <v>32410600</v>
      </c>
      <c r="T86" s="239"/>
      <c r="U86" s="149">
        <f>J86-R86</f>
        <v>31411400</v>
      </c>
    </row>
    <row r="87" spans="1:24" ht="45" customHeight="1" x14ac:dyDescent="0.2">
      <c r="A87" s="107">
        <v>1</v>
      </c>
      <c r="B87" s="64" t="s">
        <v>19</v>
      </c>
      <c r="C87" s="64" t="s">
        <v>19</v>
      </c>
      <c r="D87" s="64" t="s">
        <v>48</v>
      </c>
      <c r="E87" s="127" t="s">
        <v>286</v>
      </c>
      <c r="F87" s="222" t="s">
        <v>287</v>
      </c>
      <c r="G87" s="66" t="s">
        <v>288</v>
      </c>
      <c r="H87" s="67"/>
      <c r="I87" s="67" t="s">
        <v>269</v>
      </c>
      <c r="J87" s="148">
        <v>16750000</v>
      </c>
      <c r="K87" s="112">
        <f t="shared" si="10"/>
        <v>17085000</v>
      </c>
      <c r="L87" s="112">
        <f t="shared" si="10"/>
        <v>17426700</v>
      </c>
      <c r="M87" s="113" t="s">
        <v>32</v>
      </c>
      <c r="N87" s="191"/>
      <c r="O87" s="192"/>
      <c r="P87" s="72"/>
      <c r="Q87" s="191" t="s">
        <v>207</v>
      </c>
      <c r="R87" s="58"/>
      <c r="S87" s="58"/>
      <c r="T87" s="59"/>
    </row>
    <row r="88" spans="1:24" ht="45" customHeight="1" x14ac:dyDescent="0.2">
      <c r="A88" s="220">
        <v>1</v>
      </c>
      <c r="B88" s="64" t="s">
        <v>19</v>
      </c>
      <c r="C88" s="64" t="s">
        <v>19</v>
      </c>
      <c r="D88" s="64" t="s">
        <v>48</v>
      </c>
      <c r="E88" s="127" t="s">
        <v>289</v>
      </c>
      <c r="F88" s="128" t="s">
        <v>290</v>
      </c>
      <c r="G88" s="66" t="s">
        <v>291</v>
      </c>
      <c r="H88" s="67" t="s">
        <v>28</v>
      </c>
      <c r="I88" s="67" t="s">
        <v>269</v>
      </c>
      <c r="J88" s="148">
        <v>86693500</v>
      </c>
      <c r="K88" s="112">
        <f t="shared" si="10"/>
        <v>88427370</v>
      </c>
      <c r="L88" s="112">
        <f t="shared" si="10"/>
        <v>90195917.400000006</v>
      </c>
      <c r="M88" s="113" t="s">
        <v>32</v>
      </c>
      <c r="N88" s="191" t="s">
        <v>292</v>
      </c>
      <c r="O88" s="192"/>
      <c r="P88" s="72" t="s">
        <v>28</v>
      </c>
      <c r="Q88" s="191" t="s">
        <v>293</v>
      </c>
      <c r="R88" s="58">
        <v>36400000</v>
      </c>
      <c r="S88" s="58">
        <v>50293500</v>
      </c>
      <c r="T88" s="59"/>
      <c r="U88" s="17">
        <f>J88-R88</f>
        <v>50293500</v>
      </c>
    </row>
    <row r="89" spans="1:24" ht="45" customHeight="1" x14ac:dyDescent="0.2">
      <c r="A89" s="107">
        <v>1</v>
      </c>
      <c r="B89" s="64" t="s">
        <v>19</v>
      </c>
      <c r="C89" s="64" t="s">
        <v>19</v>
      </c>
      <c r="D89" s="64" t="s">
        <v>48</v>
      </c>
      <c r="E89" s="127" t="s">
        <v>191</v>
      </c>
      <c r="F89" s="128" t="s">
        <v>294</v>
      </c>
      <c r="G89" s="66" t="s">
        <v>295</v>
      </c>
      <c r="H89" s="67" t="s">
        <v>28</v>
      </c>
      <c r="I89" s="67" t="s">
        <v>296</v>
      </c>
      <c r="J89" s="148">
        <v>24276000</v>
      </c>
      <c r="K89" s="112">
        <f t="shared" si="10"/>
        <v>24761520</v>
      </c>
      <c r="L89" s="112">
        <f t="shared" si="10"/>
        <v>25256750.399999999</v>
      </c>
      <c r="M89" s="69" t="s">
        <v>32</v>
      </c>
      <c r="N89" s="191" t="s">
        <v>244</v>
      </c>
      <c r="O89" s="192"/>
      <c r="P89" s="72" t="s">
        <v>28</v>
      </c>
      <c r="Q89" s="191" t="s">
        <v>246</v>
      </c>
      <c r="R89" s="58"/>
      <c r="S89" s="58"/>
      <c r="T89" s="59"/>
    </row>
    <row r="90" spans="1:24" ht="66" customHeight="1" x14ac:dyDescent="0.2">
      <c r="A90" s="220">
        <v>1</v>
      </c>
      <c r="B90" s="64" t="s">
        <v>19</v>
      </c>
      <c r="C90" s="64" t="s">
        <v>19</v>
      </c>
      <c r="D90" s="64" t="s">
        <v>48</v>
      </c>
      <c r="E90" s="127" t="s">
        <v>297</v>
      </c>
      <c r="F90" s="128" t="s">
        <v>298</v>
      </c>
      <c r="G90" s="66" t="s">
        <v>299</v>
      </c>
      <c r="H90" s="67" t="s">
        <v>28</v>
      </c>
      <c r="I90" s="67" t="s">
        <v>269</v>
      </c>
      <c r="J90" s="148">
        <v>1097230000</v>
      </c>
      <c r="K90" s="112">
        <f t="shared" si="10"/>
        <v>1119174600</v>
      </c>
      <c r="L90" s="112">
        <f t="shared" si="10"/>
        <v>1141558092</v>
      </c>
      <c r="M90" s="113" t="s">
        <v>32</v>
      </c>
      <c r="N90" s="191"/>
      <c r="O90" s="192"/>
      <c r="P90" s="72"/>
      <c r="Q90" s="191" t="s">
        <v>300</v>
      </c>
      <c r="R90" s="58">
        <f>65000000+185500000+747330000+70000000+50000</f>
        <v>1067880000</v>
      </c>
      <c r="S90" s="193">
        <f>30000000+165000000</f>
        <v>195000000</v>
      </c>
      <c r="T90" s="194"/>
      <c r="U90" s="240"/>
    </row>
    <row r="91" spans="1:24" s="253" customFormat="1" ht="45" customHeight="1" x14ac:dyDescent="0.2">
      <c r="A91" s="241">
        <v>1</v>
      </c>
      <c r="B91" s="241" t="s">
        <v>19</v>
      </c>
      <c r="C91" s="241" t="s">
        <v>19</v>
      </c>
      <c r="D91" s="241" t="s">
        <v>48</v>
      </c>
      <c r="E91" s="242" t="s">
        <v>301</v>
      </c>
      <c r="F91" s="243" t="s">
        <v>302</v>
      </c>
      <c r="G91" s="244" t="s">
        <v>303</v>
      </c>
      <c r="H91" s="245" t="s">
        <v>28</v>
      </c>
      <c r="I91" s="245" t="s">
        <v>269</v>
      </c>
      <c r="J91" s="246">
        <v>21210168000</v>
      </c>
      <c r="K91" s="112">
        <f t="shared" si="10"/>
        <v>21634371360</v>
      </c>
      <c r="L91" s="112">
        <f t="shared" si="10"/>
        <v>22067058787.200001</v>
      </c>
      <c r="M91" s="247" t="s">
        <v>304</v>
      </c>
      <c r="N91" s="248" t="s">
        <v>305</v>
      </c>
      <c r="O91" s="249" t="s">
        <v>306</v>
      </c>
      <c r="P91" s="250" t="s">
        <v>28</v>
      </c>
      <c r="Q91" s="248" t="s">
        <v>266</v>
      </c>
      <c r="R91" s="251"/>
      <c r="S91" s="251"/>
      <c r="T91" s="251"/>
      <c r="U91" s="252">
        <f>J91+(J91*2%)</f>
        <v>21634371360</v>
      </c>
      <c r="V91" s="252">
        <f>U91+(U91*2%)</f>
        <v>22067058787.200001</v>
      </c>
      <c r="W91" s="252">
        <f>V91+(V91*2%)</f>
        <v>22508399962.944</v>
      </c>
      <c r="X91" s="252">
        <f>W91+(W91*2%)</f>
        <v>22958567962.202881</v>
      </c>
    </row>
    <row r="92" spans="1:24" s="258" customFormat="1" ht="69.75" customHeight="1" x14ac:dyDescent="0.2">
      <c r="A92" s="107">
        <v>1</v>
      </c>
      <c r="B92" s="64" t="s">
        <v>19</v>
      </c>
      <c r="C92" s="64" t="s">
        <v>19</v>
      </c>
      <c r="D92" s="64" t="s">
        <v>48</v>
      </c>
      <c r="E92" s="127" t="s">
        <v>307</v>
      </c>
      <c r="F92" s="128" t="s">
        <v>308</v>
      </c>
      <c r="G92" s="66" t="s">
        <v>309</v>
      </c>
      <c r="H92" s="67" t="s">
        <v>28</v>
      </c>
      <c r="I92" s="254" t="s">
        <v>310</v>
      </c>
      <c r="J92" s="148">
        <v>24711300</v>
      </c>
      <c r="K92" s="112">
        <f t="shared" si="10"/>
        <v>25205526</v>
      </c>
      <c r="L92" s="112">
        <f t="shared" si="10"/>
        <v>25709636.52</v>
      </c>
      <c r="M92" s="69" t="s">
        <v>32</v>
      </c>
      <c r="N92" s="191" t="s">
        <v>244</v>
      </c>
      <c r="O92" s="192"/>
      <c r="P92" s="72" t="s">
        <v>28</v>
      </c>
      <c r="Q92" s="191" t="s">
        <v>246</v>
      </c>
      <c r="R92" s="255"/>
      <c r="S92" s="255"/>
      <c r="T92" s="256"/>
      <c r="U92" s="257"/>
    </row>
    <row r="93" spans="1:24" ht="45" customHeight="1" x14ac:dyDescent="0.2">
      <c r="A93" s="107">
        <v>1</v>
      </c>
      <c r="B93" s="107" t="s">
        <v>19</v>
      </c>
      <c r="C93" s="107" t="s">
        <v>19</v>
      </c>
      <c r="D93" s="107" t="s">
        <v>48</v>
      </c>
      <c r="E93" s="108" t="s">
        <v>311</v>
      </c>
      <c r="F93" s="154" t="s">
        <v>312</v>
      </c>
      <c r="G93" s="110" t="s">
        <v>313</v>
      </c>
      <c r="H93" s="111" t="s">
        <v>28</v>
      </c>
      <c r="I93" s="111" t="s">
        <v>58</v>
      </c>
      <c r="J93" s="117">
        <v>63900100</v>
      </c>
      <c r="K93" s="112">
        <f t="shared" si="10"/>
        <v>65178102</v>
      </c>
      <c r="L93" s="112">
        <f t="shared" si="10"/>
        <v>66481664.039999999</v>
      </c>
      <c r="M93" s="113" t="s">
        <v>32</v>
      </c>
      <c r="N93" s="114" t="s">
        <v>274</v>
      </c>
      <c r="O93" s="219" t="s">
        <v>314</v>
      </c>
      <c r="P93" s="115" t="s">
        <v>28</v>
      </c>
      <c r="Q93" s="114" t="s">
        <v>275</v>
      </c>
      <c r="R93" s="40"/>
      <c r="S93" s="40"/>
      <c r="V93" s="226"/>
    </row>
    <row r="94" spans="1:24" ht="93.6" customHeight="1" x14ac:dyDescent="0.2">
      <c r="A94" s="107">
        <v>1</v>
      </c>
      <c r="B94" s="107" t="s">
        <v>19</v>
      </c>
      <c r="C94" s="107" t="s">
        <v>19</v>
      </c>
      <c r="D94" s="107" t="s">
        <v>48</v>
      </c>
      <c r="E94" s="108" t="s">
        <v>315</v>
      </c>
      <c r="F94" s="154" t="s">
        <v>316</v>
      </c>
      <c r="G94" s="110" t="s">
        <v>317</v>
      </c>
      <c r="H94" s="111" t="s">
        <v>28</v>
      </c>
      <c r="I94" s="111" t="s">
        <v>177</v>
      </c>
      <c r="J94" s="117">
        <v>18490700</v>
      </c>
      <c r="K94" s="112">
        <f t="shared" si="10"/>
        <v>18860514</v>
      </c>
      <c r="L94" s="112">
        <f t="shared" si="10"/>
        <v>19237724.280000001</v>
      </c>
      <c r="M94" s="113" t="s">
        <v>32</v>
      </c>
      <c r="N94" s="114" t="s">
        <v>305</v>
      </c>
      <c r="O94" s="219" t="s">
        <v>318</v>
      </c>
      <c r="P94" s="115" t="s">
        <v>28</v>
      </c>
      <c r="Q94" s="114" t="s">
        <v>266</v>
      </c>
      <c r="R94" s="40"/>
      <c r="S94" s="40"/>
    </row>
    <row r="95" spans="1:24" ht="45" customHeight="1" x14ac:dyDescent="0.2">
      <c r="A95" s="220">
        <v>1</v>
      </c>
      <c r="B95" s="220" t="s">
        <v>19</v>
      </c>
      <c r="C95" s="220" t="s">
        <v>19</v>
      </c>
      <c r="D95" s="220" t="s">
        <v>48</v>
      </c>
      <c r="E95" s="259" t="s">
        <v>319</v>
      </c>
      <c r="F95" s="260" t="s">
        <v>320</v>
      </c>
      <c r="G95" s="261"/>
      <c r="H95" s="262" t="s">
        <v>28</v>
      </c>
      <c r="I95" s="262"/>
      <c r="J95" s="263">
        <f>SUM(J96:J97)</f>
        <v>1850000000</v>
      </c>
      <c r="K95" s="263"/>
      <c r="L95" s="263"/>
      <c r="M95" s="264" t="s">
        <v>32</v>
      </c>
      <c r="N95" s="265"/>
      <c r="O95" s="266"/>
      <c r="P95" s="267" t="s">
        <v>28</v>
      </c>
      <c r="Q95" s="265"/>
      <c r="R95" s="116"/>
      <c r="S95" s="116"/>
      <c r="T95" s="217"/>
    </row>
    <row r="96" spans="1:24" s="271" customFormat="1" ht="45" customHeight="1" x14ac:dyDescent="0.2">
      <c r="A96" s="107"/>
      <c r="B96" s="107"/>
      <c r="C96" s="107"/>
      <c r="D96" s="107"/>
      <c r="E96" s="107"/>
      <c r="F96" s="154" t="s">
        <v>321</v>
      </c>
      <c r="G96" s="110" t="s">
        <v>322</v>
      </c>
      <c r="H96" s="111" t="s">
        <v>28</v>
      </c>
      <c r="I96" s="111" t="s">
        <v>58</v>
      </c>
      <c r="J96" s="133">
        <v>1800000000</v>
      </c>
      <c r="K96" s="112">
        <f t="shared" ref="K96:L97" si="11">J96+(J96*2%)</f>
        <v>1836000000</v>
      </c>
      <c r="L96" s="112">
        <f t="shared" si="11"/>
        <v>1872720000</v>
      </c>
      <c r="M96" s="113" t="s">
        <v>32</v>
      </c>
      <c r="N96" s="114" t="s">
        <v>168</v>
      </c>
      <c r="O96" s="30"/>
      <c r="P96" s="115" t="s">
        <v>28</v>
      </c>
      <c r="Q96" s="114" t="s">
        <v>168</v>
      </c>
      <c r="R96" s="268"/>
      <c r="S96" s="268"/>
      <c r="T96" s="269"/>
      <c r="U96" s="270"/>
    </row>
    <row r="97" spans="1:21" s="271" customFormat="1" ht="45" customHeight="1" x14ac:dyDescent="0.2">
      <c r="A97" s="107"/>
      <c r="B97" s="107"/>
      <c r="C97" s="107"/>
      <c r="D97" s="107"/>
      <c r="E97" s="107"/>
      <c r="F97" s="154" t="s">
        <v>323</v>
      </c>
      <c r="G97" s="110" t="s">
        <v>322</v>
      </c>
      <c r="H97" s="111" t="s">
        <v>28</v>
      </c>
      <c r="I97" s="111" t="s">
        <v>58</v>
      </c>
      <c r="J97" s="133">
        <v>50000000</v>
      </c>
      <c r="K97" s="112">
        <f t="shared" si="11"/>
        <v>51000000</v>
      </c>
      <c r="L97" s="112">
        <f t="shared" si="11"/>
        <v>52020000</v>
      </c>
      <c r="M97" s="113" t="s">
        <v>32</v>
      </c>
      <c r="N97" s="114" t="s">
        <v>324</v>
      </c>
      <c r="O97" s="30"/>
      <c r="P97" s="115" t="s">
        <v>28</v>
      </c>
      <c r="Q97" s="114" t="s">
        <v>324</v>
      </c>
      <c r="R97" s="268"/>
      <c r="S97" s="268"/>
      <c r="T97" s="269"/>
      <c r="U97" s="270"/>
    </row>
    <row r="98" spans="1:21" ht="45" customHeight="1" x14ac:dyDescent="0.2">
      <c r="A98" s="220">
        <v>1</v>
      </c>
      <c r="B98" s="220" t="s">
        <v>19</v>
      </c>
      <c r="C98" s="220" t="s">
        <v>19</v>
      </c>
      <c r="D98" s="220" t="s">
        <v>48</v>
      </c>
      <c r="E98" s="259" t="s">
        <v>325</v>
      </c>
      <c r="F98" s="260" t="s">
        <v>326</v>
      </c>
      <c r="G98" s="261"/>
      <c r="H98" s="262" t="s">
        <v>28</v>
      </c>
      <c r="I98" s="262"/>
      <c r="J98" s="272">
        <f>SUM(J99:J109)</f>
        <v>6777145300</v>
      </c>
      <c r="K98" s="273"/>
      <c r="L98" s="273"/>
      <c r="M98" s="264" t="s">
        <v>327</v>
      </c>
      <c r="N98" s="265" t="s">
        <v>213</v>
      </c>
      <c r="O98" s="266"/>
      <c r="P98" s="267" t="s">
        <v>28</v>
      </c>
      <c r="Q98" s="265"/>
      <c r="R98" s="116">
        <v>6776265300</v>
      </c>
      <c r="S98" s="116"/>
      <c r="T98" s="217"/>
    </row>
    <row r="99" spans="1:21" s="271" customFormat="1" ht="45" customHeight="1" x14ac:dyDescent="0.2">
      <c r="A99" s="107"/>
      <c r="B99" s="107"/>
      <c r="C99" s="107"/>
      <c r="D99" s="107"/>
      <c r="E99" s="107"/>
      <c r="F99" s="151" t="s">
        <v>142</v>
      </c>
      <c r="G99" s="110" t="s">
        <v>328</v>
      </c>
      <c r="H99" s="111" t="s">
        <v>143</v>
      </c>
      <c r="I99" s="111" t="s">
        <v>58</v>
      </c>
      <c r="J99" s="133">
        <v>581679300</v>
      </c>
      <c r="K99" s="112">
        <f t="shared" ref="K99:L109" si="12">J99+(J99*2%)</f>
        <v>593312886</v>
      </c>
      <c r="L99" s="112">
        <f t="shared" si="12"/>
        <v>605179143.72000003</v>
      </c>
      <c r="M99" s="113" t="s">
        <v>327</v>
      </c>
      <c r="N99" s="152" t="s">
        <v>142</v>
      </c>
      <c r="O99" s="30"/>
      <c r="P99" s="115" t="s">
        <v>143</v>
      </c>
      <c r="Q99" s="152" t="s">
        <v>142</v>
      </c>
      <c r="R99" s="268"/>
      <c r="S99" s="268"/>
      <c r="T99" s="269"/>
      <c r="U99" s="270"/>
    </row>
    <row r="100" spans="1:21" s="271" customFormat="1" ht="45" customHeight="1" x14ac:dyDescent="0.2">
      <c r="A100" s="107"/>
      <c r="B100" s="107"/>
      <c r="C100" s="107"/>
      <c r="D100" s="107"/>
      <c r="E100" s="107"/>
      <c r="F100" s="151" t="s">
        <v>146</v>
      </c>
      <c r="G100" s="110" t="s">
        <v>328</v>
      </c>
      <c r="H100" s="111" t="s">
        <v>147</v>
      </c>
      <c r="I100" s="111" t="s">
        <v>58</v>
      </c>
      <c r="J100" s="133">
        <v>528117000</v>
      </c>
      <c r="K100" s="112">
        <f t="shared" si="12"/>
        <v>538679340</v>
      </c>
      <c r="L100" s="112">
        <f t="shared" si="12"/>
        <v>549452926.79999995</v>
      </c>
      <c r="M100" s="113" t="s">
        <v>327</v>
      </c>
      <c r="N100" s="152" t="s">
        <v>146</v>
      </c>
      <c r="O100" s="30"/>
      <c r="P100" s="115" t="s">
        <v>147</v>
      </c>
      <c r="Q100" s="152" t="s">
        <v>146</v>
      </c>
      <c r="R100" s="268"/>
      <c r="S100" s="268"/>
      <c r="T100" s="269"/>
      <c r="U100" s="270"/>
    </row>
    <row r="101" spans="1:21" s="271" customFormat="1" ht="69.75" customHeight="1" x14ac:dyDescent="0.2">
      <c r="A101" s="107"/>
      <c r="B101" s="107"/>
      <c r="C101" s="107"/>
      <c r="D101" s="107"/>
      <c r="E101" s="107"/>
      <c r="F101" s="151" t="s">
        <v>148</v>
      </c>
      <c r="G101" s="110" t="s">
        <v>328</v>
      </c>
      <c r="H101" s="111" t="s">
        <v>149</v>
      </c>
      <c r="I101" s="111" t="s">
        <v>58</v>
      </c>
      <c r="J101" s="133">
        <v>906538000</v>
      </c>
      <c r="K101" s="112">
        <f t="shared" si="12"/>
        <v>924668760</v>
      </c>
      <c r="L101" s="112">
        <f t="shared" si="12"/>
        <v>943162135.20000005</v>
      </c>
      <c r="M101" s="113" t="s">
        <v>327</v>
      </c>
      <c r="N101" s="152" t="s">
        <v>148</v>
      </c>
      <c r="O101" s="30"/>
      <c r="P101" s="115" t="s">
        <v>149</v>
      </c>
      <c r="Q101" s="152" t="s">
        <v>148</v>
      </c>
      <c r="R101" s="268"/>
      <c r="S101" s="268"/>
      <c r="T101" s="269"/>
      <c r="U101" s="270"/>
    </row>
    <row r="102" spans="1:21" s="271" customFormat="1" ht="45" customHeight="1" x14ac:dyDescent="0.2">
      <c r="A102" s="107"/>
      <c r="B102" s="107"/>
      <c r="C102" s="107"/>
      <c r="D102" s="107"/>
      <c r="E102" s="107"/>
      <c r="F102" s="151" t="s">
        <v>150</v>
      </c>
      <c r="G102" s="110" t="s">
        <v>328</v>
      </c>
      <c r="H102" s="111" t="s">
        <v>151</v>
      </c>
      <c r="I102" s="111" t="s">
        <v>58</v>
      </c>
      <c r="J102" s="133">
        <v>582610000</v>
      </c>
      <c r="K102" s="112">
        <f t="shared" si="12"/>
        <v>594262200</v>
      </c>
      <c r="L102" s="112">
        <f t="shared" si="12"/>
        <v>606147444</v>
      </c>
      <c r="M102" s="113" t="s">
        <v>327</v>
      </c>
      <c r="N102" s="152" t="s">
        <v>150</v>
      </c>
      <c r="O102" s="30"/>
      <c r="P102" s="115" t="s">
        <v>151</v>
      </c>
      <c r="Q102" s="152" t="s">
        <v>150</v>
      </c>
      <c r="R102" s="268"/>
      <c r="S102" s="268"/>
      <c r="T102" s="269"/>
      <c r="U102" s="270"/>
    </row>
    <row r="103" spans="1:21" s="271" customFormat="1" ht="45" customHeight="1" x14ac:dyDescent="0.2">
      <c r="A103" s="107"/>
      <c r="B103" s="107"/>
      <c r="C103" s="107"/>
      <c r="D103" s="107"/>
      <c r="E103" s="107"/>
      <c r="F103" s="151" t="s">
        <v>152</v>
      </c>
      <c r="G103" s="110" t="s">
        <v>328</v>
      </c>
      <c r="H103" s="111" t="s">
        <v>153</v>
      </c>
      <c r="I103" s="111" t="s">
        <v>58</v>
      </c>
      <c r="J103" s="133">
        <v>509845000</v>
      </c>
      <c r="K103" s="112">
        <f t="shared" si="12"/>
        <v>520041900</v>
      </c>
      <c r="L103" s="112">
        <f t="shared" si="12"/>
        <v>530442738</v>
      </c>
      <c r="M103" s="113" t="s">
        <v>327</v>
      </c>
      <c r="N103" s="152" t="s">
        <v>152</v>
      </c>
      <c r="O103" s="30"/>
      <c r="P103" s="115" t="s">
        <v>153</v>
      </c>
      <c r="Q103" s="152" t="s">
        <v>152</v>
      </c>
      <c r="R103" s="268"/>
      <c r="S103" s="268"/>
      <c r="T103" s="269"/>
      <c r="U103" s="270"/>
    </row>
    <row r="104" spans="1:21" s="271" customFormat="1" ht="45" customHeight="1" x14ac:dyDescent="0.2">
      <c r="A104" s="107"/>
      <c r="B104" s="107"/>
      <c r="C104" s="107"/>
      <c r="D104" s="107"/>
      <c r="E104" s="107"/>
      <c r="F104" s="151" t="s">
        <v>154</v>
      </c>
      <c r="G104" s="110" t="s">
        <v>328</v>
      </c>
      <c r="H104" s="111" t="s">
        <v>155</v>
      </c>
      <c r="I104" s="111" t="s">
        <v>58</v>
      </c>
      <c r="J104" s="133">
        <v>471080000</v>
      </c>
      <c r="K104" s="112">
        <f t="shared" si="12"/>
        <v>480501600</v>
      </c>
      <c r="L104" s="112">
        <f t="shared" si="12"/>
        <v>490111632</v>
      </c>
      <c r="M104" s="113" t="s">
        <v>327</v>
      </c>
      <c r="N104" s="152" t="s">
        <v>154</v>
      </c>
      <c r="O104" s="30"/>
      <c r="P104" s="115" t="s">
        <v>155</v>
      </c>
      <c r="Q104" s="152" t="s">
        <v>154</v>
      </c>
      <c r="R104" s="268"/>
      <c r="S104" s="268"/>
      <c r="T104" s="269"/>
      <c r="U104" s="270"/>
    </row>
    <row r="105" spans="1:21" s="271" customFormat="1" ht="45" customHeight="1" x14ac:dyDescent="0.2">
      <c r="A105" s="107"/>
      <c r="B105" s="107"/>
      <c r="C105" s="107"/>
      <c r="D105" s="107"/>
      <c r="E105" s="107"/>
      <c r="F105" s="151" t="s">
        <v>156</v>
      </c>
      <c r="G105" s="110" t="s">
        <v>328</v>
      </c>
      <c r="H105" s="111" t="s">
        <v>157</v>
      </c>
      <c r="I105" s="111" t="s">
        <v>58</v>
      </c>
      <c r="J105" s="133">
        <v>647091000</v>
      </c>
      <c r="K105" s="112">
        <f t="shared" si="12"/>
        <v>660032820</v>
      </c>
      <c r="L105" s="112">
        <f t="shared" si="12"/>
        <v>673233476.39999998</v>
      </c>
      <c r="M105" s="113" t="s">
        <v>327</v>
      </c>
      <c r="N105" s="152" t="s">
        <v>156</v>
      </c>
      <c r="O105" s="30"/>
      <c r="P105" s="115" t="s">
        <v>157</v>
      </c>
      <c r="Q105" s="152" t="s">
        <v>156</v>
      </c>
      <c r="R105" s="268"/>
      <c r="S105" s="268"/>
      <c r="T105" s="269"/>
      <c r="U105" s="270"/>
    </row>
    <row r="106" spans="1:21" s="271" customFormat="1" ht="45" customHeight="1" x14ac:dyDescent="0.2">
      <c r="A106" s="107"/>
      <c r="B106" s="107"/>
      <c r="C106" s="107"/>
      <c r="D106" s="107"/>
      <c r="E106" s="107"/>
      <c r="F106" s="151" t="s">
        <v>158</v>
      </c>
      <c r="G106" s="110" t="s">
        <v>328</v>
      </c>
      <c r="H106" s="111" t="s">
        <v>159</v>
      </c>
      <c r="I106" s="111" t="s">
        <v>58</v>
      </c>
      <c r="J106" s="133">
        <v>679200000</v>
      </c>
      <c r="K106" s="112">
        <f t="shared" si="12"/>
        <v>692784000</v>
      </c>
      <c r="L106" s="112">
        <f t="shared" si="12"/>
        <v>706639680</v>
      </c>
      <c r="M106" s="113" t="s">
        <v>327</v>
      </c>
      <c r="N106" s="152" t="s">
        <v>158</v>
      </c>
      <c r="O106" s="30"/>
      <c r="P106" s="115" t="s">
        <v>159</v>
      </c>
      <c r="Q106" s="152" t="s">
        <v>158</v>
      </c>
      <c r="R106" s="268"/>
      <c r="S106" s="268"/>
      <c r="T106" s="269"/>
      <c r="U106" s="270"/>
    </row>
    <row r="107" spans="1:21" s="271" customFormat="1" ht="45" customHeight="1" x14ac:dyDescent="0.2">
      <c r="A107" s="107"/>
      <c r="B107" s="107"/>
      <c r="C107" s="107"/>
      <c r="D107" s="107"/>
      <c r="E107" s="107"/>
      <c r="F107" s="151" t="s">
        <v>160</v>
      </c>
      <c r="G107" s="110" t="s">
        <v>328</v>
      </c>
      <c r="H107" s="111" t="s">
        <v>161</v>
      </c>
      <c r="I107" s="111" t="s">
        <v>58</v>
      </c>
      <c r="J107" s="133">
        <v>604297000</v>
      </c>
      <c r="K107" s="112">
        <f t="shared" si="12"/>
        <v>616382940</v>
      </c>
      <c r="L107" s="112">
        <f t="shared" si="12"/>
        <v>628710598.79999995</v>
      </c>
      <c r="M107" s="113" t="s">
        <v>327</v>
      </c>
      <c r="N107" s="152" t="s">
        <v>160</v>
      </c>
      <c r="O107" s="30"/>
      <c r="P107" s="115" t="s">
        <v>161</v>
      </c>
      <c r="Q107" s="152" t="s">
        <v>160</v>
      </c>
      <c r="R107" s="268"/>
      <c r="S107" s="268"/>
      <c r="T107" s="269"/>
      <c r="U107" s="270"/>
    </row>
    <row r="108" spans="1:21" s="271" customFormat="1" ht="45" customHeight="1" x14ac:dyDescent="0.2">
      <c r="A108" s="107"/>
      <c r="B108" s="107"/>
      <c r="C108" s="107"/>
      <c r="D108" s="107"/>
      <c r="E108" s="107"/>
      <c r="F108" s="151" t="s">
        <v>162</v>
      </c>
      <c r="G108" s="110" t="s">
        <v>328</v>
      </c>
      <c r="H108" s="111" t="s">
        <v>163</v>
      </c>
      <c r="I108" s="111" t="s">
        <v>58</v>
      </c>
      <c r="J108" s="133">
        <v>642456000</v>
      </c>
      <c r="K108" s="112">
        <f t="shared" si="12"/>
        <v>655305120</v>
      </c>
      <c r="L108" s="112">
        <f t="shared" si="12"/>
        <v>668411222.39999998</v>
      </c>
      <c r="M108" s="113" t="s">
        <v>327</v>
      </c>
      <c r="N108" s="152" t="s">
        <v>162</v>
      </c>
      <c r="O108" s="30"/>
      <c r="P108" s="115" t="s">
        <v>163</v>
      </c>
      <c r="Q108" s="152" t="s">
        <v>162</v>
      </c>
      <c r="R108" s="268"/>
      <c r="S108" s="268"/>
      <c r="T108" s="269"/>
      <c r="U108" s="270"/>
    </row>
    <row r="109" spans="1:21" s="271" customFormat="1" ht="69.75" customHeight="1" x14ac:dyDescent="0.2">
      <c r="A109" s="107"/>
      <c r="B109" s="107"/>
      <c r="C109" s="107"/>
      <c r="D109" s="107"/>
      <c r="E109" s="107"/>
      <c r="F109" s="151" t="s">
        <v>164</v>
      </c>
      <c r="G109" s="110" t="s">
        <v>328</v>
      </c>
      <c r="H109" s="111" t="s">
        <v>165</v>
      </c>
      <c r="I109" s="111" t="s">
        <v>58</v>
      </c>
      <c r="J109" s="133">
        <v>624232000</v>
      </c>
      <c r="K109" s="112">
        <f t="shared" si="12"/>
        <v>636716640</v>
      </c>
      <c r="L109" s="112">
        <f t="shared" si="12"/>
        <v>649450972.79999995</v>
      </c>
      <c r="M109" s="113" t="s">
        <v>327</v>
      </c>
      <c r="N109" s="152" t="s">
        <v>164</v>
      </c>
      <c r="O109" s="30"/>
      <c r="P109" s="115" t="s">
        <v>165</v>
      </c>
      <c r="Q109" s="152" t="s">
        <v>164</v>
      </c>
      <c r="R109" s="268"/>
      <c r="S109" s="268"/>
      <c r="T109" s="269"/>
      <c r="U109" s="270"/>
    </row>
    <row r="110" spans="1:21" s="61" customFormat="1" ht="45" customHeight="1" x14ac:dyDescent="0.2">
      <c r="A110" s="220">
        <v>1</v>
      </c>
      <c r="B110" s="220" t="s">
        <v>19</v>
      </c>
      <c r="C110" s="220" t="s">
        <v>19</v>
      </c>
      <c r="D110" s="220" t="s">
        <v>48</v>
      </c>
      <c r="E110" s="259" t="s">
        <v>329</v>
      </c>
      <c r="F110" s="260" t="s">
        <v>330</v>
      </c>
      <c r="G110" s="261"/>
      <c r="H110" s="262" t="s">
        <v>28</v>
      </c>
      <c r="I110" s="262"/>
      <c r="J110" s="272">
        <f>SUM(J111:J121)+R110</f>
        <v>330000000</v>
      </c>
      <c r="K110" s="273"/>
      <c r="L110" s="273"/>
      <c r="M110" s="264" t="s">
        <v>32</v>
      </c>
      <c r="N110" s="265"/>
      <c r="O110" s="266"/>
      <c r="P110" s="267" t="s">
        <v>28</v>
      </c>
      <c r="Q110" s="265"/>
      <c r="R110" s="116">
        <v>0</v>
      </c>
      <c r="S110" s="116">
        <v>550000000</v>
      </c>
      <c r="T110" s="217"/>
      <c r="U110" s="34"/>
    </row>
    <row r="111" spans="1:21" s="271" customFormat="1" ht="45" customHeight="1" x14ac:dyDescent="0.2">
      <c r="A111" s="107"/>
      <c r="B111" s="107"/>
      <c r="C111" s="107"/>
      <c r="D111" s="107"/>
      <c r="E111" s="107"/>
      <c r="F111" s="151" t="s">
        <v>142</v>
      </c>
      <c r="G111" s="110" t="s">
        <v>331</v>
      </c>
      <c r="H111" s="111" t="s">
        <v>143</v>
      </c>
      <c r="I111" s="111" t="s">
        <v>58</v>
      </c>
      <c r="J111" s="133">
        <v>30000000</v>
      </c>
      <c r="K111" s="112">
        <f t="shared" ref="K111:L121" si="13">J111+(J111*2%)</f>
        <v>30600000</v>
      </c>
      <c r="L111" s="112">
        <f t="shared" si="13"/>
        <v>31212000</v>
      </c>
      <c r="M111" s="113" t="s">
        <v>32</v>
      </c>
      <c r="N111" s="152" t="s">
        <v>142</v>
      </c>
      <c r="O111" s="153">
        <f>293720282153-292597661322</f>
        <v>1122620831</v>
      </c>
      <c r="P111" s="115" t="s">
        <v>143</v>
      </c>
      <c r="Q111" s="152" t="s">
        <v>142</v>
      </c>
      <c r="R111" s="268"/>
      <c r="S111" s="268"/>
      <c r="T111" s="269"/>
      <c r="U111" s="270"/>
    </row>
    <row r="112" spans="1:21" s="271" customFormat="1" ht="45" customHeight="1" x14ac:dyDescent="0.2">
      <c r="A112" s="107"/>
      <c r="B112" s="107"/>
      <c r="C112" s="107"/>
      <c r="D112" s="107"/>
      <c r="E112" s="107"/>
      <c r="F112" s="151" t="s">
        <v>146</v>
      </c>
      <c r="G112" s="110" t="s">
        <v>331</v>
      </c>
      <c r="H112" s="111" t="s">
        <v>147</v>
      </c>
      <c r="I112" s="111" t="s">
        <v>58</v>
      </c>
      <c r="J112" s="133">
        <v>30000000</v>
      </c>
      <c r="K112" s="112">
        <f t="shared" si="13"/>
        <v>30600000</v>
      </c>
      <c r="L112" s="112">
        <f t="shared" si="13"/>
        <v>31212000</v>
      </c>
      <c r="M112" s="113" t="s">
        <v>32</v>
      </c>
      <c r="N112" s="152" t="s">
        <v>146</v>
      </c>
      <c r="O112" s="153"/>
      <c r="P112" s="115" t="s">
        <v>147</v>
      </c>
      <c r="Q112" s="152" t="s">
        <v>146</v>
      </c>
      <c r="R112" s="268"/>
      <c r="S112" s="268"/>
      <c r="T112" s="269"/>
      <c r="U112" s="270"/>
    </row>
    <row r="113" spans="1:81" s="271" customFormat="1" ht="69.75" customHeight="1" x14ac:dyDescent="0.2">
      <c r="A113" s="107"/>
      <c r="B113" s="107"/>
      <c r="C113" s="107"/>
      <c r="D113" s="107"/>
      <c r="E113" s="107"/>
      <c r="F113" s="151" t="s">
        <v>148</v>
      </c>
      <c r="G113" s="110" t="s">
        <v>331</v>
      </c>
      <c r="H113" s="111" t="s">
        <v>149</v>
      </c>
      <c r="I113" s="111" t="s">
        <v>58</v>
      </c>
      <c r="J113" s="133">
        <v>30000000</v>
      </c>
      <c r="K113" s="112">
        <f t="shared" si="13"/>
        <v>30600000</v>
      </c>
      <c r="L113" s="112">
        <f t="shared" si="13"/>
        <v>31212000</v>
      </c>
      <c r="M113" s="113" t="s">
        <v>32</v>
      </c>
      <c r="N113" s="152" t="s">
        <v>148</v>
      </c>
      <c r="O113" s="153"/>
      <c r="P113" s="115" t="s">
        <v>149</v>
      </c>
      <c r="Q113" s="152" t="s">
        <v>148</v>
      </c>
      <c r="R113" s="268"/>
      <c r="S113" s="268"/>
      <c r="T113" s="269"/>
      <c r="U113" s="270"/>
    </row>
    <row r="114" spans="1:81" s="271" customFormat="1" ht="45" customHeight="1" x14ac:dyDescent="0.2">
      <c r="A114" s="107"/>
      <c r="B114" s="107"/>
      <c r="C114" s="107"/>
      <c r="D114" s="107"/>
      <c r="E114" s="107"/>
      <c r="F114" s="151" t="s">
        <v>150</v>
      </c>
      <c r="G114" s="110" t="s">
        <v>331</v>
      </c>
      <c r="H114" s="111" t="s">
        <v>151</v>
      </c>
      <c r="I114" s="111" t="s">
        <v>58</v>
      </c>
      <c r="J114" s="133">
        <v>30000000</v>
      </c>
      <c r="K114" s="112">
        <f t="shared" si="13"/>
        <v>30600000</v>
      </c>
      <c r="L114" s="112">
        <f t="shared" si="13"/>
        <v>31212000</v>
      </c>
      <c r="M114" s="113" t="s">
        <v>32</v>
      </c>
      <c r="N114" s="152" t="s">
        <v>150</v>
      </c>
      <c r="O114" s="153"/>
      <c r="P114" s="115" t="s">
        <v>151</v>
      </c>
      <c r="Q114" s="152" t="s">
        <v>150</v>
      </c>
      <c r="R114" s="268"/>
      <c r="S114" s="268"/>
      <c r="T114" s="269"/>
      <c r="U114" s="270"/>
    </row>
    <row r="115" spans="1:81" s="271" customFormat="1" ht="45" customHeight="1" x14ac:dyDescent="0.2">
      <c r="A115" s="107"/>
      <c r="B115" s="107"/>
      <c r="C115" s="107"/>
      <c r="D115" s="107"/>
      <c r="E115" s="107"/>
      <c r="F115" s="151" t="s">
        <v>152</v>
      </c>
      <c r="G115" s="110" t="s">
        <v>331</v>
      </c>
      <c r="H115" s="111" t="s">
        <v>153</v>
      </c>
      <c r="I115" s="111" t="s">
        <v>58</v>
      </c>
      <c r="J115" s="133">
        <v>30000000</v>
      </c>
      <c r="K115" s="112">
        <f t="shared" si="13"/>
        <v>30600000</v>
      </c>
      <c r="L115" s="112">
        <f t="shared" si="13"/>
        <v>31212000</v>
      </c>
      <c r="M115" s="113" t="s">
        <v>32</v>
      </c>
      <c r="N115" s="152" t="s">
        <v>152</v>
      </c>
      <c r="O115" s="153"/>
      <c r="P115" s="115" t="s">
        <v>153</v>
      </c>
      <c r="Q115" s="152" t="s">
        <v>152</v>
      </c>
      <c r="R115" s="268"/>
      <c r="S115" s="268"/>
      <c r="T115" s="269"/>
      <c r="U115" s="270"/>
    </row>
    <row r="116" spans="1:81" s="271" customFormat="1" ht="45" customHeight="1" x14ac:dyDescent="0.2">
      <c r="A116" s="107"/>
      <c r="B116" s="107"/>
      <c r="C116" s="107"/>
      <c r="D116" s="107"/>
      <c r="E116" s="107"/>
      <c r="F116" s="151" t="s">
        <v>154</v>
      </c>
      <c r="G116" s="110" t="s">
        <v>331</v>
      </c>
      <c r="H116" s="111" t="s">
        <v>155</v>
      </c>
      <c r="I116" s="111" t="s">
        <v>58</v>
      </c>
      <c r="J116" s="133">
        <v>30000000</v>
      </c>
      <c r="K116" s="112">
        <f t="shared" si="13"/>
        <v>30600000</v>
      </c>
      <c r="L116" s="112">
        <f t="shared" si="13"/>
        <v>31212000</v>
      </c>
      <c r="M116" s="113" t="s">
        <v>32</v>
      </c>
      <c r="N116" s="152" t="s">
        <v>154</v>
      </c>
      <c r="O116" s="153"/>
      <c r="P116" s="115" t="s">
        <v>155</v>
      </c>
      <c r="Q116" s="152" t="s">
        <v>154</v>
      </c>
      <c r="R116" s="268"/>
      <c r="S116" s="268"/>
      <c r="T116" s="269"/>
      <c r="U116" s="270"/>
    </row>
    <row r="117" spans="1:81" s="271" customFormat="1" ht="45" customHeight="1" x14ac:dyDescent="0.2">
      <c r="A117" s="107"/>
      <c r="B117" s="107"/>
      <c r="C117" s="107"/>
      <c r="D117" s="107"/>
      <c r="E117" s="107"/>
      <c r="F117" s="151" t="s">
        <v>156</v>
      </c>
      <c r="G117" s="110" t="s">
        <v>331</v>
      </c>
      <c r="H117" s="111" t="s">
        <v>157</v>
      </c>
      <c r="I117" s="111" t="s">
        <v>58</v>
      </c>
      <c r="J117" s="133">
        <v>30000000</v>
      </c>
      <c r="K117" s="112">
        <f t="shared" si="13"/>
        <v>30600000</v>
      </c>
      <c r="L117" s="112">
        <f t="shared" si="13"/>
        <v>31212000</v>
      </c>
      <c r="M117" s="113" t="s">
        <v>32</v>
      </c>
      <c r="N117" s="152" t="s">
        <v>156</v>
      </c>
      <c r="O117" s="153"/>
      <c r="P117" s="115" t="s">
        <v>157</v>
      </c>
      <c r="Q117" s="152" t="s">
        <v>156</v>
      </c>
      <c r="R117" s="268"/>
      <c r="S117" s="268"/>
      <c r="T117" s="269"/>
      <c r="U117" s="270"/>
    </row>
    <row r="118" spans="1:81" s="271" customFormat="1" ht="45" customHeight="1" x14ac:dyDescent="0.2">
      <c r="A118" s="107"/>
      <c r="B118" s="107"/>
      <c r="C118" s="107"/>
      <c r="D118" s="107"/>
      <c r="E118" s="107"/>
      <c r="F118" s="151" t="s">
        <v>158</v>
      </c>
      <c r="G118" s="110" t="s">
        <v>331</v>
      </c>
      <c r="H118" s="111" t="s">
        <v>159</v>
      </c>
      <c r="I118" s="111" t="s">
        <v>58</v>
      </c>
      <c r="J118" s="133">
        <v>30000000</v>
      </c>
      <c r="K118" s="112">
        <f t="shared" si="13"/>
        <v>30600000</v>
      </c>
      <c r="L118" s="112">
        <f t="shared" si="13"/>
        <v>31212000</v>
      </c>
      <c r="M118" s="113" t="s">
        <v>32</v>
      </c>
      <c r="N118" s="152" t="s">
        <v>158</v>
      </c>
      <c r="O118" s="153"/>
      <c r="P118" s="115" t="s">
        <v>159</v>
      </c>
      <c r="Q118" s="152" t="s">
        <v>158</v>
      </c>
      <c r="R118" s="268"/>
      <c r="S118" s="268"/>
      <c r="T118" s="269"/>
      <c r="U118" s="270"/>
    </row>
    <row r="119" spans="1:81" s="271" customFormat="1" ht="45" customHeight="1" x14ac:dyDescent="0.2">
      <c r="A119" s="107"/>
      <c r="B119" s="107"/>
      <c r="C119" s="107"/>
      <c r="D119" s="107"/>
      <c r="E119" s="107"/>
      <c r="F119" s="151" t="s">
        <v>160</v>
      </c>
      <c r="G119" s="110" t="s">
        <v>331</v>
      </c>
      <c r="H119" s="111" t="s">
        <v>161</v>
      </c>
      <c r="I119" s="111" t="s">
        <v>58</v>
      </c>
      <c r="J119" s="133">
        <v>30000000</v>
      </c>
      <c r="K119" s="112">
        <f t="shared" si="13"/>
        <v>30600000</v>
      </c>
      <c r="L119" s="112">
        <f t="shared" si="13"/>
        <v>31212000</v>
      </c>
      <c r="M119" s="113" t="s">
        <v>32</v>
      </c>
      <c r="N119" s="152" t="s">
        <v>160</v>
      </c>
      <c r="O119" s="153"/>
      <c r="P119" s="115" t="s">
        <v>161</v>
      </c>
      <c r="Q119" s="152" t="s">
        <v>160</v>
      </c>
      <c r="R119" s="268"/>
      <c r="S119" s="268"/>
      <c r="T119" s="269"/>
      <c r="U119" s="270"/>
    </row>
    <row r="120" spans="1:81" s="271" customFormat="1" ht="45" customHeight="1" x14ac:dyDescent="0.2">
      <c r="A120" s="107"/>
      <c r="B120" s="107"/>
      <c r="C120" s="107"/>
      <c r="D120" s="107"/>
      <c r="E120" s="107"/>
      <c r="F120" s="151" t="s">
        <v>162</v>
      </c>
      <c r="G120" s="110" t="s">
        <v>331</v>
      </c>
      <c r="H120" s="111" t="s">
        <v>163</v>
      </c>
      <c r="I120" s="111" t="s">
        <v>58</v>
      </c>
      <c r="J120" s="133">
        <v>30000000</v>
      </c>
      <c r="K120" s="112">
        <f t="shared" si="13"/>
        <v>30600000</v>
      </c>
      <c r="L120" s="112">
        <f t="shared" si="13"/>
        <v>31212000</v>
      </c>
      <c r="M120" s="113" t="s">
        <v>32</v>
      </c>
      <c r="N120" s="152" t="s">
        <v>162</v>
      </c>
      <c r="O120" s="153"/>
      <c r="P120" s="115" t="s">
        <v>163</v>
      </c>
      <c r="Q120" s="152" t="s">
        <v>162</v>
      </c>
      <c r="R120" s="268"/>
      <c r="S120" s="268"/>
      <c r="T120" s="269"/>
      <c r="U120" s="270"/>
    </row>
    <row r="121" spans="1:81" s="271" customFormat="1" ht="69" customHeight="1" x14ac:dyDescent="0.2">
      <c r="A121" s="107"/>
      <c r="B121" s="107"/>
      <c r="C121" s="107"/>
      <c r="D121" s="107"/>
      <c r="E121" s="107"/>
      <c r="F121" s="151" t="s">
        <v>164</v>
      </c>
      <c r="G121" s="110" t="s">
        <v>331</v>
      </c>
      <c r="H121" s="111" t="s">
        <v>165</v>
      </c>
      <c r="I121" s="111" t="s">
        <v>58</v>
      </c>
      <c r="J121" s="133">
        <v>30000000</v>
      </c>
      <c r="K121" s="112">
        <f t="shared" si="13"/>
        <v>30600000</v>
      </c>
      <c r="L121" s="112">
        <f t="shared" si="13"/>
        <v>31212000</v>
      </c>
      <c r="M121" s="113" t="s">
        <v>32</v>
      </c>
      <c r="N121" s="152" t="s">
        <v>164</v>
      </c>
      <c r="O121" s="153"/>
      <c r="P121" s="115" t="s">
        <v>165</v>
      </c>
      <c r="Q121" s="152" t="s">
        <v>164</v>
      </c>
      <c r="R121" s="268"/>
      <c r="S121" s="268"/>
      <c r="T121" s="269"/>
      <c r="U121" s="270"/>
    </row>
    <row r="122" spans="1:81" s="271" customFormat="1" ht="69" customHeight="1" x14ac:dyDescent="0.2">
      <c r="A122" s="220"/>
      <c r="B122" s="220"/>
      <c r="C122" s="220"/>
      <c r="D122" s="220"/>
      <c r="E122" s="220"/>
      <c r="F122" s="274"/>
      <c r="G122" s="261"/>
      <c r="H122" s="262"/>
      <c r="I122" s="262"/>
      <c r="J122" s="275">
        <f>SUM(J123:J125)</f>
        <v>327327900</v>
      </c>
      <c r="K122" s="275"/>
      <c r="L122" s="275"/>
      <c r="M122" s="264"/>
      <c r="N122" s="276"/>
      <c r="O122" s="277"/>
      <c r="P122" s="267"/>
      <c r="Q122" s="276"/>
      <c r="R122" s="278"/>
      <c r="S122" s="278"/>
      <c r="T122" s="279"/>
      <c r="U122" s="270"/>
    </row>
    <row r="123" spans="1:81" s="271" customFormat="1" ht="69" customHeight="1" x14ac:dyDescent="0.2">
      <c r="A123" s="107">
        <v>1</v>
      </c>
      <c r="B123" s="107" t="s">
        <v>19</v>
      </c>
      <c r="C123" s="107" t="s">
        <v>19</v>
      </c>
      <c r="D123" s="107" t="s">
        <v>48</v>
      </c>
      <c r="E123" s="108" t="s">
        <v>332</v>
      </c>
      <c r="F123" s="109" t="s">
        <v>333</v>
      </c>
      <c r="G123" s="110" t="s">
        <v>334</v>
      </c>
      <c r="H123" s="111" t="s">
        <v>28</v>
      </c>
      <c r="I123" s="111" t="s">
        <v>335</v>
      </c>
      <c r="J123" s="117">
        <v>15913700</v>
      </c>
      <c r="K123" s="112">
        <f t="shared" ref="K123:L125" si="14">J123+(J123*2%)</f>
        <v>16231974</v>
      </c>
      <c r="L123" s="112">
        <f t="shared" si="14"/>
        <v>16556613.48</v>
      </c>
      <c r="M123" s="113" t="s">
        <v>32</v>
      </c>
      <c r="N123" s="152"/>
      <c r="O123" s="153"/>
      <c r="P123" s="115"/>
      <c r="Q123" s="114" t="s">
        <v>336</v>
      </c>
      <c r="R123" s="268"/>
      <c r="S123" s="268"/>
      <c r="T123" s="269"/>
      <c r="U123" s="270"/>
    </row>
    <row r="124" spans="1:81" ht="58.5" customHeight="1" x14ac:dyDescent="0.2">
      <c r="A124" s="107">
        <v>1</v>
      </c>
      <c r="B124" s="107" t="s">
        <v>19</v>
      </c>
      <c r="C124" s="107" t="s">
        <v>19</v>
      </c>
      <c r="D124" s="107" t="s">
        <v>48</v>
      </c>
      <c r="E124" s="108" t="s">
        <v>337</v>
      </c>
      <c r="F124" s="109" t="s">
        <v>338</v>
      </c>
      <c r="G124" s="110" t="s">
        <v>339</v>
      </c>
      <c r="H124" s="111" t="s">
        <v>28</v>
      </c>
      <c r="I124" s="280" t="s">
        <v>122</v>
      </c>
      <c r="J124" s="117">
        <v>166846700</v>
      </c>
      <c r="K124" s="112">
        <f t="shared" si="14"/>
        <v>170183634</v>
      </c>
      <c r="L124" s="112">
        <f t="shared" si="14"/>
        <v>173587306.68000001</v>
      </c>
      <c r="M124" s="113" t="s">
        <v>32</v>
      </c>
      <c r="N124" s="114" t="s">
        <v>340</v>
      </c>
      <c r="O124" s="9" t="s">
        <v>341</v>
      </c>
      <c r="P124" s="115" t="s">
        <v>28</v>
      </c>
      <c r="Q124" s="114" t="s">
        <v>207</v>
      </c>
      <c r="R124" s="40"/>
      <c r="S124" s="40"/>
    </row>
    <row r="125" spans="1:81" ht="58.5" customHeight="1" x14ac:dyDescent="0.2">
      <c r="A125" s="64">
        <v>1</v>
      </c>
      <c r="B125" s="64" t="s">
        <v>19</v>
      </c>
      <c r="C125" s="64" t="s">
        <v>19</v>
      </c>
      <c r="D125" s="64" t="s">
        <v>48</v>
      </c>
      <c r="E125" s="127" t="s">
        <v>342</v>
      </c>
      <c r="F125" s="128" t="s">
        <v>343</v>
      </c>
      <c r="G125" s="66" t="s">
        <v>344</v>
      </c>
      <c r="H125" s="67" t="s">
        <v>28</v>
      </c>
      <c r="I125" s="281" t="s">
        <v>58</v>
      </c>
      <c r="J125" s="282">
        <v>144567500</v>
      </c>
      <c r="K125" s="112">
        <f t="shared" si="14"/>
        <v>147458850</v>
      </c>
      <c r="L125" s="112">
        <f t="shared" si="14"/>
        <v>150408027</v>
      </c>
      <c r="M125" s="113" t="s">
        <v>32</v>
      </c>
      <c r="N125" s="191"/>
      <c r="O125" s="61"/>
      <c r="P125" s="72"/>
      <c r="Q125" s="191" t="s">
        <v>215</v>
      </c>
      <c r="R125" s="58">
        <v>0</v>
      </c>
      <c r="S125" s="58"/>
      <c r="T125" s="59"/>
      <c r="U125" s="240"/>
    </row>
    <row r="126" spans="1:81" s="106" customFormat="1" ht="54.75" customHeight="1" x14ac:dyDescent="0.2">
      <c r="A126" s="90">
        <v>1</v>
      </c>
      <c r="B126" s="91" t="s">
        <v>19</v>
      </c>
      <c r="C126" s="91" t="s">
        <v>19</v>
      </c>
      <c r="D126" s="90" t="s">
        <v>345</v>
      </c>
      <c r="E126" s="90"/>
      <c r="F126" s="92" t="s">
        <v>346</v>
      </c>
      <c r="G126" s="129" t="s">
        <v>347</v>
      </c>
      <c r="H126" s="94" t="s">
        <v>28</v>
      </c>
      <c r="I126" s="94" t="s">
        <v>58</v>
      </c>
      <c r="J126" s="96">
        <f>J127</f>
        <v>50000000</v>
      </c>
      <c r="K126" s="97"/>
      <c r="L126" s="97"/>
      <c r="M126" s="98"/>
      <c r="N126" s="121"/>
      <c r="O126" s="122"/>
      <c r="P126" s="101" t="s">
        <v>28</v>
      </c>
      <c r="Q126" s="121"/>
      <c r="R126" s="170">
        <f>R127</f>
        <v>0</v>
      </c>
      <c r="S126" s="283">
        <f>J126</f>
        <v>50000000</v>
      </c>
      <c r="T126" s="284"/>
      <c r="U126" s="104"/>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5"/>
      <c r="BU126" s="105"/>
      <c r="BV126" s="105"/>
      <c r="BW126" s="105"/>
      <c r="BX126" s="105"/>
      <c r="BY126" s="105"/>
      <c r="BZ126" s="105"/>
      <c r="CA126" s="105"/>
      <c r="CB126" s="105"/>
      <c r="CC126" s="105"/>
    </row>
    <row r="127" spans="1:81" ht="55.5" customHeight="1" x14ac:dyDescent="0.2">
      <c r="A127" s="64">
        <v>1</v>
      </c>
      <c r="B127" s="64" t="s">
        <v>19</v>
      </c>
      <c r="C127" s="64" t="s">
        <v>19</v>
      </c>
      <c r="D127" s="64" t="s">
        <v>345</v>
      </c>
      <c r="E127" s="127" t="s">
        <v>19</v>
      </c>
      <c r="F127" s="222" t="s">
        <v>348</v>
      </c>
      <c r="G127" s="66" t="s">
        <v>349</v>
      </c>
      <c r="H127" s="67" t="s">
        <v>28</v>
      </c>
      <c r="I127" s="67" t="s">
        <v>58</v>
      </c>
      <c r="J127" s="148">
        <v>50000000</v>
      </c>
      <c r="K127" s="112">
        <f>J127+(J127*2%)</f>
        <v>51000000</v>
      </c>
      <c r="L127" s="112">
        <f>K127+(K127*2%)</f>
        <v>52020000</v>
      </c>
      <c r="M127" s="69" t="s">
        <v>32</v>
      </c>
      <c r="N127" s="191" t="s">
        <v>33</v>
      </c>
      <c r="O127" s="192" t="s">
        <v>350</v>
      </c>
      <c r="P127" s="72" t="s">
        <v>28</v>
      </c>
      <c r="Q127" s="191" t="s">
        <v>33</v>
      </c>
      <c r="R127" s="58"/>
      <c r="S127" s="58"/>
      <c r="T127" s="59"/>
    </row>
    <row r="128" spans="1:81" s="106" customFormat="1" ht="54" customHeight="1" x14ac:dyDescent="0.2">
      <c r="A128" s="90">
        <v>1</v>
      </c>
      <c r="B128" s="91" t="s">
        <v>19</v>
      </c>
      <c r="C128" s="91" t="s">
        <v>19</v>
      </c>
      <c r="D128" s="90" t="s">
        <v>351</v>
      </c>
      <c r="E128" s="90"/>
      <c r="F128" s="285" t="s">
        <v>352</v>
      </c>
      <c r="G128" s="129" t="s">
        <v>353</v>
      </c>
      <c r="H128" s="94" t="s">
        <v>28</v>
      </c>
      <c r="I128" s="95">
        <v>1</v>
      </c>
      <c r="J128" s="96">
        <f>SUM(J129:J131)</f>
        <v>168025300</v>
      </c>
      <c r="K128" s="97"/>
      <c r="L128" s="97"/>
      <c r="M128" s="98"/>
      <c r="N128" s="121"/>
      <c r="O128" s="122"/>
      <c r="P128" s="101" t="s">
        <v>28</v>
      </c>
      <c r="Q128" s="121"/>
      <c r="R128" s="170">
        <f>R129</f>
        <v>35235000</v>
      </c>
      <c r="S128" s="170"/>
      <c r="T128" s="171"/>
      <c r="U128" s="104"/>
      <c r="V128" s="105">
        <v>235413500</v>
      </c>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5"/>
      <c r="BN128" s="105"/>
      <c r="BO128" s="105"/>
      <c r="BP128" s="105"/>
      <c r="BQ128" s="105"/>
      <c r="BR128" s="105"/>
      <c r="BS128" s="105"/>
      <c r="BT128" s="105"/>
      <c r="BU128" s="105"/>
      <c r="BV128" s="105"/>
      <c r="BW128" s="105"/>
      <c r="BX128" s="105"/>
      <c r="BY128" s="105"/>
      <c r="BZ128" s="105"/>
      <c r="CA128" s="105"/>
      <c r="CB128" s="105"/>
      <c r="CC128" s="105"/>
    </row>
    <row r="129" spans="1:81" s="105" customFormat="1" ht="107.25" customHeight="1" x14ac:dyDescent="0.4">
      <c r="A129" s="64">
        <v>1</v>
      </c>
      <c r="B129" s="64" t="s">
        <v>19</v>
      </c>
      <c r="C129" s="64" t="s">
        <v>19</v>
      </c>
      <c r="D129" s="64" t="s">
        <v>351</v>
      </c>
      <c r="E129" s="127" t="s">
        <v>19</v>
      </c>
      <c r="F129" s="222" t="s">
        <v>354</v>
      </c>
      <c r="G129" s="66" t="s">
        <v>355</v>
      </c>
      <c r="H129" s="67" t="s">
        <v>28</v>
      </c>
      <c r="I129" s="281" t="s">
        <v>356</v>
      </c>
      <c r="J129" s="148">
        <v>110253500</v>
      </c>
      <c r="K129" s="112">
        <f t="shared" ref="K129:L131" si="15">J129+(J129*2%)</f>
        <v>112458570</v>
      </c>
      <c r="L129" s="112">
        <f t="shared" si="15"/>
        <v>114707741.40000001</v>
      </c>
      <c r="M129" s="69" t="s">
        <v>32</v>
      </c>
      <c r="N129" s="191" t="s">
        <v>357</v>
      </c>
      <c r="O129" s="286" t="s">
        <v>358</v>
      </c>
      <c r="P129" s="72" t="s">
        <v>28</v>
      </c>
      <c r="Q129" s="191" t="s">
        <v>207</v>
      </c>
      <c r="R129" s="183">
        <v>35235000</v>
      </c>
      <c r="S129" s="183">
        <v>40000000</v>
      </c>
      <c r="T129" s="184"/>
      <c r="U129" s="287" t="s">
        <v>359</v>
      </c>
      <c r="V129" s="288">
        <v>15000000</v>
      </c>
      <c r="W129" s="288">
        <f>V129+V130+V131+V132</f>
        <v>170000000</v>
      </c>
      <c r="X129" s="289"/>
    </row>
    <row r="130" spans="1:81" s="105" customFormat="1" ht="73.5" customHeight="1" x14ac:dyDescent="0.4">
      <c r="A130" s="107">
        <v>1</v>
      </c>
      <c r="B130" s="107" t="s">
        <v>19</v>
      </c>
      <c r="C130" s="107" t="s">
        <v>19</v>
      </c>
      <c r="D130" s="107" t="s">
        <v>351</v>
      </c>
      <c r="E130" s="108" t="s">
        <v>174</v>
      </c>
      <c r="F130" s="154" t="s">
        <v>360</v>
      </c>
      <c r="G130" s="110" t="s">
        <v>361</v>
      </c>
      <c r="H130" s="111" t="s">
        <v>28</v>
      </c>
      <c r="I130" s="111" t="s">
        <v>362</v>
      </c>
      <c r="J130" s="117">
        <v>34799700</v>
      </c>
      <c r="K130" s="112">
        <f t="shared" si="15"/>
        <v>35495694</v>
      </c>
      <c r="L130" s="112">
        <f t="shared" si="15"/>
        <v>36205607.880000003</v>
      </c>
      <c r="M130" s="113" t="s">
        <v>32</v>
      </c>
      <c r="N130" s="114" t="s">
        <v>340</v>
      </c>
      <c r="O130" s="290" t="s">
        <v>363</v>
      </c>
      <c r="P130" s="115" t="s">
        <v>28</v>
      </c>
      <c r="Q130" s="114" t="s">
        <v>336</v>
      </c>
      <c r="R130" s="102"/>
      <c r="S130" s="102"/>
      <c r="T130" s="103"/>
      <c r="U130" s="288" t="s">
        <v>364</v>
      </c>
      <c r="V130" s="288">
        <v>15000000</v>
      </c>
      <c r="W130" s="288">
        <f>V128-W129</f>
        <v>65413500</v>
      </c>
      <c r="X130" s="289"/>
    </row>
    <row r="131" spans="1:81" ht="55.5" customHeight="1" x14ac:dyDescent="0.4">
      <c r="A131" s="107">
        <v>1</v>
      </c>
      <c r="B131" s="107" t="s">
        <v>19</v>
      </c>
      <c r="C131" s="107" t="s">
        <v>19</v>
      </c>
      <c r="D131" s="107" t="s">
        <v>351</v>
      </c>
      <c r="E131" s="108" t="s">
        <v>37</v>
      </c>
      <c r="F131" s="154" t="s">
        <v>365</v>
      </c>
      <c r="G131" s="110" t="s">
        <v>366</v>
      </c>
      <c r="H131" s="111" t="s">
        <v>28</v>
      </c>
      <c r="I131" s="111" t="s">
        <v>269</v>
      </c>
      <c r="J131" s="117">
        <v>22972100</v>
      </c>
      <c r="K131" s="112">
        <f t="shared" si="15"/>
        <v>23431542</v>
      </c>
      <c r="L131" s="112">
        <f t="shared" si="15"/>
        <v>23900172.84</v>
      </c>
      <c r="M131" s="113" t="s">
        <v>32</v>
      </c>
      <c r="N131" s="114" t="s">
        <v>305</v>
      </c>
      <c r="O131" s="30" t="s">
        <v>367</v>
      </c>
      <c r="P131" s="115" t="s">
        <v>28</v>
      </c>
      <c r="Q131" s="114" t="s">
        <v>266</v>
      </c>
      <c r="R131" s="40"/>
      <c r="S131" s="40"/>
      <c r="U131" s="291" t="s">
        <v>368</v>
      </c>
      <c r="V131" s="291">
        <v>60000000</v>
      </c>
      <c r="W131" s="291">
        <f>W130+80000000</f>
        <v>145413500</v>
      </c>
      <c r="X131" s="292"/>
    </row>
    <row r="132" spans="1:81" s="298" customFormat="1" ht="55.5" customHeight="1" x14ac:dyDescent="0.4">
      <c r="A132" s="76">
        <v>1</v>
      </c>
      <c r="B132" s="77" t="s">
        <v>19</v>
      </c>
      <c r="C132" s="77" t="s">
        <v>174</v>
      </c>
      <c r="D132" s="76"/>
      <c r="E132" s="76"/>
      <c r="F132" s="155" t="s">
        <v>369</v>
      </c>
      <c r="G132" s="156" t="s">
        <v>370</v>
      </c>
      <c r="H132" s="157" t="s">
        <v>28</v>
      </c>
      <c r="I132" s="293">
        <v>0.7</v>
      </c>
      <c r="J132" s="294">
        <f>J133+J136</f>
        <v>713030500</v>
      </c>
      <c r="K132" s="295"/>
      <c r="L132" s="295"/>
      <c r="M132" s="296"/>
      <c r="N132" s="160"/>
      <c r="O132" s="297"/>
      <c r="P132" s="87" t="s">
        <v>28</v>
      </c>
      <c r="Q132" s="160"/>
      <c r="R132" s="167">
        <f>R135+R137</f>
        <v>645806000</v>
      </c>
      <c r="S132" s="167">
        <f>J132-R132</f>
        <v>67224500</v>
      </c>
      <c r="T132" s="168"/>
      <c r="U132" s="288" t="s">
        <v>371</v>
      </c>
      <c r="V132" s="288">
        <v>80000000</v>
      </c>
      <c r="W132" s="289"/>
      <c r="X132" s="289"/>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c r="CB132" s="105"/>
      <c r="CC132" s="105"/>
    </row>
    <row r="133" spans="1:81" s="106" customFormat="1" ht="56.25" customHeight="1" x14ac:dyDescent="0.2">
      <c r="A133" s="90">
        <v>1</v>
      </c>
      <c r="B133" s="91" t="s">
        <v>19</v>
      </c>
      <c r="C133" s="91" t="s">
        <v>174</v>
      </c>
      <c r="D133" s="90" t="s">
        <v>48</v>
      </c>
      <c r="E133" s="90"/>
      <c r="F133" s="92" t="s">
        <v>372</v>
      </c>
      <c r="G133" s="129" t="s">
        <v>373</v>
      </c>
      <c r="H133" s="94" t="s">
        <v>28</v>
      </c>
      <c r="I133" s="94" t="s">
        <v>36</v>
      </c>
      <c r="J133" s="299">
        <f>SUM(J134:J135)</f>
        <v>83286500</v>
      </c>
      <c r="K133" s="132"/>
      <c r="L133" s="132"/>
      <c r="M133" s="98"/>
      <c r="N133" s="121"/>
      <c r="O133" s="122"/>
      <c r="P133" s="101" t="s">
        <v>28</v>
      </c>
      <c r="Q133" s="121"/>
      <c r="R133" s="102"/>
      <c r="S133" s="102"/>
      <c r="T133" s="103"/>
      <c r="U133" s="104"/>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c r="CB133" s="105"/>
      <c r="CC133" s="105"/>
    </row>
    <row r="134" spans="1:81" s="105" customFormat="1" ht="56.25" customHeight="1" x14ac:dyDescent="0.2">
      <c r="A134" s="107">
        <v>1</v>
      </c>
      <c r="B134" s="107" t="s">
        <v>19</v>
      </c>
      <c r="C134" s="107" t="s">
        <v>174</v>
      </c>
      <c r="D134" s="107" t="s">
        <v>48</v>
      </c>
      <c r="E134" s="108" t="s">
        <v>21</v>
      </c>
      <c r="F134" s="109" t="s">
        <v>374</v>
      </c>
      <c r="G134" s="110" t="s">
        <v>375</v>
      </c>
      <c r="H134" s="111" t="s">
        <v>28</v>
      </c>
      <c r="I134" s="123" t="s">
        <v>58</v>
      </c>
      <c r="J134" s="117">
        <v>17324800</v>
      </c>
      <c r="K134" s="112">
        <f t="shared" ref="K134:L135" si="16">J134+(J134*2%)</f>
        <v>17671296</v>
      </c>
      <c r="L134" s="112">
        <f t="shared" si="16"/>
        <v>18024721.920000002</v>
      </c>
      <c r="M134" s="113" t="s">
        <v>32</v>
      </c>
      <c r="N134" s="114" t="s">
        <v>376</v>
      </c>
      <c r="O134" s="30" t="s">
        <v>377</v>
      </c>
      <c r="P134" s="115" t="s">
        <v>28</v>
      </c>
      <c r="Q134" s="114" t="s">
        <v>378</v>
      </c>
      <c r="R134" s="102"/>
      <c r="S134" s="102"/>
      <c r="T134" s="103"/>
      <c r="U134" s="104"/>
    </row>
    <row r="135" spans="1:81" s="105" customFormat="1" ht="55.5" customHeight="1" x14ac:dyDescent="0.2">
      <c r="A135" s="64">
        <v>1</v>
      </c>
      <c r="B135" s="64" t="s">
        <v>19</v>
      </c>
      <c r="C135" s="64" t="s">
        <v>174</v>
      </c>
      <c r="D135" s="64" t="s">
        <v>48</v>
      </c>
      <c r="E135" s="127" t="s">
        <v>174</v>
      </c>
      <c r="F135" s="128" t="s">
        <v>379</v>
      </c>
      <c r="G135" s="66" t="s">
        <v>380</v>
      </c>
      <c r="H135" s="67" t="s">
        <v>28</v>
      </c>
      <c r="I135" s="254" t="s">
        <v>58</v>
      </c>
      <c r="J135" s="148">
        <v>65961700</v>
      </c>
      <c r="K135" s="112">
        <f t="shared" si="16"/>
        <v>67280934</v>
      </c>
      <c r="L135" s="112">
        <f t="shared" si="16"/>
        <v>68626552.680000007</v>
      </c>
      <c r="M135" s="69" t="s">
        <v>32</v>
      </c>
      <c r="N135" s="191" t="s">
        <v>376</v>
      </c>
      <c r="O135" s="192" t="s">
        <v>381</v>
      </c>
      <c r="P135" s="72" t="s">
        <v>28</v>
      </c>
      <c r="Q135" s="191" t="s">
        <v>378</v>
      </c>
      <c r="R135" s="300">
        <v>50962000</v>
      </c>
      <c r="S135" s="193">
        <v>30000000</v>
      </c>
      <c r="T135" s="194"/>
      <c r="U135" s="104"/>
    </row>
    <row r="136" spans="1:81" s="106" customFormat="1" ht="56.25" customHeight="1" x14ac:dyDescent="0.2">
      <c r="A136" s="90">
        <v>1</v>
      </c>
      <c r="B136" s="91" t="s">
        <v>19</v>
      </c>
      <c r="C136" s="91" t="s">
        <v>174</v>
      </c>
      <c r="D136" s="90" t="s">
        <v>345</v>
      </c>
      <c r="E136" s="90"/>
      <c r="F136" s="92" t="s">
        <v>382</v>
      </c>
      <c r="G136" s="129" t="s">
        <v>383</v>
      </c>
      <c r="H136" s="94" t="s">
        <v>28</v>
      </c>
      <c r="I136" s="95">
        <v>1</v>
      </c>
      <c r="J136" s="131">
        <f>J137</f>
        <v>629744000</v>
      </c>
      <c r="K136" s="132"/>
      <c r="L136" s="132"/>
      <c r="M136" s="98"/>
      <c r="N136" s="121"/>
      <c r="O136" s="122"/>
      <c r="P136" s="101" t="s">
        <v>28</v>
      </c>
      <c r="Q136" s="121"/>
      <c r="R136" s="102"/>
      <c r="S136" s="102"/>
      <c r="T136" s="103"/>
      <c r="U136" s="104"/>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5"/>
      <c r="BY136" s="105"/>
      <c r="BZ136" s="105"/>
      <c r="CA136" s="105"/>
      <c r="CB136" s="105"/>
      <c r="CC136" s="105"/>
    </row>
    <row r="137" spans="1:81" s="105" customFormat="1" ht="65.099999999999994" customHeight="1" x14ac:dyDescent="0.2">
      <c r="A137" s="64">
        <v>1</v>
      </c>
      <c r="B137" s="64" t="s">
        <v>19</v>
      </c>
      <c r="C137" s="64" t="s">
        <v>174</v>
      </c>
      <c r="D137" s="64" t="s">
        <v>345</v>
      </c>
      <c r="E137" s="127" t="s">
        <v>21</v>
      </c>
      <c r="F137" s="128" t="s">
        <v>382</v>
      </c>
      <c r="G137" s="66" t="s">
        <v>384</v>
      </c>
      <c r="H137" s="67" t="s">
        <v>28</v>
      </c>
      <c r="I137" s="67" t="s">
        <v>385</v>
      </c>
      <c r="J137" s="144">
        <v>629744000</v>
      </c>
      <c r="K137" s="112">
        <f>J137+(J137*2%)</f>
        <v>642338880</v>
      </c>
      <c r="L137" s="112">
        <f>K137+(K137*2%)</f>
        <v>655185657.60000002</v>
      </c>
      <c r="M137" s="113" t="s">
        <v>32</v>
      </c>
      <c r="N137" s="179" t="s">
        <v>376</v>
      </c>
      <c r="O137" s="180" t="s">
        <v>386</v>
      </c>
      <c r="P137" s="72" t="s">
        <v>28</v>
      </c>
      <c r="Q137" s="191" t="s">
        <v>378</v>
      </c>
      <c r="R137" s="300">
        <v>594844000</v>
      </c>
      <c r="S137" s="300">
        <v>50000000</v>
      </c>
      <c r="T137" s="301"/>
      <c r="U137" s="104"/>
    </row>
    <row r="138" spans="1:81" s="298" customFormat="1" ht="54.95" customHeight="1" x14ac:dyDescent="0.2">
      <c r="A138" s="76">
        <v>1</v>
      </c>
      <c r="B138" s="77" t="s">
        <v>19</v>
      </c>
      <c r="C138" s="77" t="s">
        <v>37</v>
      </c>
      <c r="D138" s="76"/>
      <c r="E138" s="76"/>
      <c r="F138" s="155" t="s">
        <v>387</v>
      </c>
      <c r="G138" s="156" t="s">
        <v>388</v>
      </c>
      <c r="H138" s="157" t="s">
        <v>28</v>
      </c>
      <c r="I138" s="293">
        <v>0.95</v>
      </c>
      <c r="J138" s="302">
        <f>J139+J141+J143</f>
        <v>216535300</v>
      </c>
      <c r="K138" s="303"/>
      <c r="L138" s="303"/>
      <c r="M138" s="296"/>
      <c r="N138" s="160"/>
      <c r="O138" s="297"/>
      <c r="P138" s="87" t="s">
        <v>28</v>
      </c>
      <c r="Q138" s="160"/>
      <c r="R138" s="167">
        <f>SUM(R139:R144)</f>
        <v>0</v>
      </c>
      <c r="S138" s="167">
        <f>J138-R138</f>
        <v>216535300</v>
      </c>
      <c r="T138" s="168"/>
      <c r="U138" s="104"/>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c r="CB138" s="105"/>
      <c r="CC138" s="105"/>
    </row>
    <row r="139" spans="1:81" s="106" customFormat="1" ht="111" customHeight="1" x14ac:dyDescent="0.2">
      <c r="A139" s="90">
        <v>1</v>
      </c>
      <c r="B139" s="91" t="s">
        <v>19</v>
      </c>
      <c r="C139" s="91" t="s">
        <v>37</v>
      </c>
      <c r="D139" s="90" t="s">
        <v>345</v>
      </c>
      <c r="E139" s="90"/>
      <c r="F139" s="92" t="s">
        <v>389</v>
      </c>
      <c r="G139" s="90" t="s">
        <v>390</v>
      </c>
      <c r="H139" s="94" t="s">
        <v>28</v>
      </c>
      <c r="I139" s="95" t="s">
        <v>58</v>
      </c>
      <c r="J139" s="304">
        <f>J140</f>
        <v>16792200</v>
      </c>
      <c r="K139" s="305"/>
      <c r="L139" s="305"/>
      <c r="M139" s="98"/>
      <c r="N139" s="121"/>
      <c r="O139" s="122"/>
      <c r="P139" s="101" t="s">
        <v>28</v>
      </c>
      <c r="Q139" s="121"/>
      <c r="R139" s="102"/>
      <c r="S139" s="102"/>
      <c r="T139" s="103"/>
      <c r="U139" s="104"/>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c r="BQ139" s="105"/>
      <c r="BR139" s="105"/>
      <c r="BS139" s="105"/>
      <c r="BT139" s="105"/>
      <c r="BU139" s="105"/>
      <c r="BV139" s="105"/>
      <c r="BW139" s="105"/>
      <c r="BX139" s="105"/>
      <c r="BY139" s="105"/>
      <c r="BZ139" s="105"/>
      <c r="CA139" s="105"/>
      <c r="CB139" s="105"/>
      <c r="CC139" s="105"/>
    </row>
    <row r="140" spans="1:81" ht="161.1" customHeight="1" x14ac:dyDescent="0.2">
      <c r="A140" s="107">
        <v>1</v>
      </c>
      <c r="B140" s="107" t="s">
        <v>19</v>
      </c>
      <c r="C140" s="107" t="s">
        <v>37</v>
      </c>
      <c r="D140" s="107" t="s">
        <v>345</v>
      </c>
      <c r="E140" s="108" t="s">
        <v>21</v>
      </c>
      <c r="F140" s="109" t="s">
        <v>391</v>
      </c>
      <c r="G140" s="110" t="s">
        <v>392</v>
      </c>
      <c r="H140" s="111" t="s">
        <v>28</v>
      </c>
      <c r="I140" s="111" t="s">
        <v>58</v>
      </c>
      <c r="J140" s="133">
        <v>16792200</v>
      </c>
      <c r="K140" s="112">
        <f>J140+(J140*2%)</f>
        <v>17128044</v>
      </c>
      <c r="L140" s="112">
        <f>K140+(K140*2%)</f>
        <v>17470604.879999999</v>
      </c>
      <c r="M140" s="113" t="s">
        <v>32</v>
      </c>
      <c r="N140" s="114" t="s">
        <v>393</v>
      </c>
      <c r="O140" s="9" t="s">
        <v>394</v>
      </c>
      <c r="P140" s="115" t="s">
        <v>28</v>
      </c>
      <c r="Q140" s="114" t="s">
        <v>395</v>
      </c>
      <c r="R140" s="40"/>
      <c r="S140" s="40"/>
    </row>
    <row r="141" spans="1:81" s="61" customFormat="1" ht="108.75" customHeight="1" x14ac:dyDescent="0.2">
      <c r="A141" s="90">
        <v>1</v>
      </c>
      <c r="B141" s="91" t="s">
        <v>19</v>
      </c>
      <c r="C141" s="91" t="s">
        <v>37</v>
      </c>
      <c r="D141" s="90" t="s">
        <v>65</v>
      </c>
      <c r="E141" s="90"/>
      <c r="F141" s="92" t="s">
        <v>396</v>
      </c>
      <c r="G141" s="93" t="s">
        <v>397</v>
      </c>
      <c r="H141" s="94" t="s">
        <v>28</v>
      </c>
      <c r="I141" s="95" t="s">
        <v>58</v>
      </c>
      <c r="J141" s="96">
        <f>J142</f>
        <v>10200000</v>
      </c>
      <c r="K141" s="97"/>
      <c r="L141" s="97"/>
      <c r="M141" s="98"/>
      <c r="N141" s="191"/>
      <c r="P141" s="72"/>
      <c r="Q141" s="191"/>
      <c r="R141" s="40"/>
      <c r="S141" s="40"/>
      <c r="T141" s="15"/>
      <c r="U141" s="17"/>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row>
    <row r="142" spans="1:81" ht="117" customHeight="1" x14ac:dyDescent="0.2">
      <c r="A142" s="107">
        <v>1</v>
      </c>
      <c r="B142" s="107" t="s">
        <v>19</v>
      </c>
      <c r="C142" s="107" t="s">
        <v>37</v>
      </c>
      <c r="D142" s="107" t="s">
        <v>65</v>
      </c>
      <c r="E142" s="108" t="s">
        <v>21</v>
      </c>
      <c r="F142" s="109" t="s">
        <v>398</v>
      </c>
      <c r="G142" s="110" t="s">
        <v>399</v>
      </c>
      <c r="H142" s="111" t="s">
        <v>28</v>
      </c>
      <c r="I142" s="111" t="s">
        <v>400</v>
      </c>
      <c r="J142" s="133">
        <v>10200000</v>
      </c>
      <c r="K142" s="112">
        <f>J142+(J142*2%)</f>
        <v>10404000</v>
      </c>
      <c r="L142" s="112">
        <f>K142+(K142*2%)</f>
        <v>10612080</v>
      </c>
      <c r="M142" s="113" t="s">
        <v>32</v>
      </c>
      <c r="N142" s="114"/>
      <c r="O142" s="9"/>
      <c r="P142" s="115"/>
      <c r="Q142" s="114" t="s">
        <v>275</v>
      </c>
      <c r="R142" s="40"/>
      <c r="S142" s="40"/>
    </row>
    <row r="143" spans="1:81" s="106" customFormat="1" ht="80.25" customHeight="1" x14ac:dyDescent="0.2">
      <c r="A143" s="90">
        <v>1</v>
      </c>
      <c r="B143" s="91" t="s">
        <v>19</v>
      </c>
      <c r="C143" s="91" t="s">
        <v>37</v>
      </c>
      <c r="D143" s="90" t="s">
        <v>80</v>
      </c>
      <c r="E143" s="90"/>
      <c r="F143" s="92" t="s">
        <v>401</v>
      </c>
      <c r="G143" s="93" t="s">
        <v>402</v>
      </c>
      <c r="H143" s="94" t="s">
        <v>28</v>
      </c>
      <c r="I143" s="95">
        <v>1</v>
      </c>
      <c r="J143" s="96">
        <f>J144</f>
        <v>189543100</v>
      </c>
      <c r="K143" s="97"/>
      <c r="L143" s="97"/>
      <c r="M143" s="98"/>
      <c r="N143" s="121"/>
      <c r="O143" s="122"/>
      <c r="P143" s="101" t="s">
        <v>28</v>
      </c>
      <c r="Q143" s="121"/>
      <c r="R143" s="102"/>
      <c r="S143" s="102"/>
      <c r="T143" s="103"/>
      <c r="U143" s="104"/>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5"/>
      <c r="BU143" s="105"/>
      <c r="BV143" s="105"/>
      <c r="BW143" s="105"/>
      <c r="BX143" s="105"/>
      <c r="BY143" s="105"/>
      <c r="BZ143" s="105"/>
      <c r="CA143" s="105"/>
      <c r="CB143" s="105"/>
      <c r="CC143" s="105"/>
    </row>
    <row r="144" spans="1:81" ht="96" customHeight="1" x14ac:dyDescent="0.2">
      <c r="A144" s="107">
        <v>1</v>
      </c>
      <c r="B144" s="107" t="s">
        <v>19</v>
      </c>
      <c r="C144" s="107" t="s">
        <v>37</v>
      </c>
      <c r="D144" s="107" t="s">
        <v>80</v>
      </c>
      <c r="E144" s="108" t="s">
        <v>21</v>
      </c>
      <c r="F144" s="109" t="s">
        <v>403</v>
      </c>
      <c r="G144" s="110" t="s">
        <v>404</v>
      </c>
      <c r="H144" s="111" t="s">
        <v>28</v>
      </c>
      <c r="I144" s="111" t="s">
        <v>405</v>
      </c>
      <c r="J144" s="133">
        <f>11403100+178140000</f>
        <v>189543100</v>
      </c>
      <c r="K144" s="112">
        <f>J144+(J144*2%)</f>
        <v>193333962</v>
      </c>
      <c r="L144" s="112">
        <f>K144+(K144*2%)</f>
        <v>197200641.24000001</v>
      </c>
      <c r="M144" s="113" t="s">
        <v>32</v>
      </c>
      <c r="N144" s="114" t="s">
        <v>406</v>
      </c>
      <c r="O144" s="30"/>
      <c r="P144" s="115" t="s">
        <v>28</v>
      </c>
      <c r="Q144" s="114" t="s">
        <v>407</v>
      </c>
      <c r="R144" s="40"/>
      <c r="S144" s="40"/>
      <c r="T144" s="15">
        <v>189543100</v>
      </c>
    </row>
    <row r="145" spans="1:82" s="298" customFormat="1" ht="54.95" customHeight="1" x14ac:dyDescent="0.2">
      <c r="A145" s="76">
        <v>1</v>
      </c>
      <c r="B145" s="77" t="s">
        <v>19</v>
      </c>
      <c r="C145" s="77" t="s">
        <v>60</v>
      </c>
      <c r="D145" s="76"/>
      <c r="E145" s="76"/>
      <c r="F145" s="79" t="s">
        <v>408</v>
      </c>
      <c r="G145" s="306" t="s">
        <v>409</v>
      </c>
      <c r="H145" s="80" t="s">
        <v>28</v>
      </c>
      <c r="I145" s="307">
        <v>7.4999999999999997E-3</v>
      </c>
      <c r="J145" s="308">
        <f>J146+J148+J151</f>
        <v>2063724000</v>
      </c>
      <c r="K145" s="309"/>
      <c r="L145" s="309"/>
      <c r="M145" s="296"/>
      <c r="N145" s="160"/>
      <c r="O145" s="297"/>
      <c r="P145" s="87" t="s">
        <v>28</v>
      </c>
      <c r="Q145" s="160"/>
      <c r="R145" s="167">
        <f>SUM(R146:R152)</f>
        <v>166560000</v>
      </c>
      <c r="S145" s="167">
        <f>J145-R145</f>
        <v>1897164000</v>
      </c>
      <c r="T145" s="168"/>
      <c r="U145" s="104">
        <f>J145-S152</f>
        <v>434724000</v>
      </c>
      <c r="V145" s="104"/>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c r="CA145" s="105"/>
      <c r="CB145" s="105"/>
      <c r="CC145" s="105"/>
    </row>
    <row r="146" spans="1:82" s="106" customFormat="1" ht="54.95" customHeight="1" x14ac:dyDescent="0.2">
      <c r="A146" s="90">
        <v>1</v>
      </c>
      <c r="B146" s="91" t="s">
        <v>19</v>
      </c>
      <c r="C146" s="91" t="s">
        <v>60</v>
      </c>
      <c r="D146" s="90" t="s">
        <v>25</v>
      </c>
      <c r="E146" s="90"/>
      <c r="F146" s="285" t="s">
        <v>410</v>
      </c>
      <c r="G146" s="93" t="s">
        <v>411</v>
      </c>
      <c r="H146" s="94" t="s">
        <v>24</v>
      </c>
      <c r="I146" s="95" t="s">
        <v>58</v>
      </c>
      <c r="J146" s="96">
        <f>J147</f>
        <v>248167400</v>
      </c>
      <c r="K146" s="97"/>
      <c r="L146" s="97"/>
      <c r="M146" s="98"/>
      <c r="N146" s="121"/>
      <c r="O146" s="122"/>
      <c r="P146" s="101" t="s">
        <v>24</v>
      </c>
      <c r="Q146" s="121"/>
      <c r="R146" s="102"/>
      <c r="S146" s="102"/>
      <c r="T146" s="103"/>
      <c r="U146" s="104">
        <f>U145-R145</f>
        <v>268164000</v>
      </c>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c r="CA146" s="105"/>
      <c r="CB146" s="105"/>
      <c r="CC146" s="105"/>
    </row>
    <row r="147" spans="1:82" ht="54.95" customHeight="1" x14ac:dyDescent="0.2">
      <c r="A147" s="143">
        <v>1</v>
      </c>
      <c r="B147" s="143" t="s">
        <v>19</v>
      </c>
      <c r="C147" s="143" t="s">
        <v>60</v>
      </c>
      <c r="D147" s="143" t="s">
        <v>25</v>
      </c>
      <c r="E147" s="229" t="s">
        <v>21</v>
      </c>
      <c r="F147" s="310" t="s">
        <v>412</v>
      </c>
      <c r="G147" s="231" t="s">
        <v>413</v>
      </c>
      <c r="H147" s="232" t="s">
        <v>28</v>
      </c>
      <c r="I147" s="232" t="s">
        <v>269</v>
      </c>
      <c r="J147" s="311">
        <v>248167400</v>
      </c>
      <c r="K147" s="112">
        <f>J147+(J147*2%)</f>
        <v>253130748</v>
      </c>
      <c r="L147" s="112">
        <f>K147+(K147*2%)</f>
        <v>258193362.96000001</v>
      </c>
      <c r="M147" s="234" t="s">
        <v>32</v>
      </c>
      <c r="N147" s="235" t="s">
        <v>283</v>
      </c>
      <c r="O147" s="312" t="s">
        <v>414</v>
      </c>
      <c r="P147" s="237" t="s">
        <v>28</v>
      </c>
      <c r="Q147" s="235" t="s">
        <v>285</v>
      </c>
      <c r="R147" s="238"/>
      <c r="S147" s="238"/>
      <c r="T147" s="239"/>
      <c r="U147" s="149"/>
    </row>
    <row r="148" spans="1:82" s="106" customFormat="1" ht="54.95" customHeight="1" x14ac:dyDescent="0.2">
      <c r="A148" s="90">
        <v>1</v>
      </c>
      <c r="B148" s="91" t="s">
        <v>19</v>
      </c>
      <c r="C148" s="91" t="s">
        <v>60</v>
      </c>
      <c r="D148" s="90" t="s">
        <v>48</v>
      </c>
      <c r="E148" s="90"/>
      <c r="F148" s="92" t="s">
        <v>415</v>
      </c>
      <c r="G148" s="93" t="s">
        <v>416</v>
      </c>
      <c r="H148" s="94" t="s">
        <v>28</v>
      </c>
      <c r="I148" s="95">
        <v>1</v>
      </c>
      <c r="J148" s="96">
        <f>J149+J150</f>
        <v>19996600</v>
      </c>
      <c r="K148" s="97"/>
      <c r="L148" s="97"/>
      <c r="M148" s="98"/>
      <c r="N148" s="121"/>
      <c r="O148" s="122"/>
      <c r="P148" s="101" t="s">
        <v>28</v>
      </c>
      <c r="Q148" s="121"/>
      <c r="R148" s="102"/>
      <c r="S148" s="102"/>
      <c r="T148" s="103"/>
      <c r="U148" s="104"/>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row>
    <row r="149" spans="1:82" ht="69.75" customHeight="1" x14ac:dyDescent="0.2">
      <c r="A149" s="107">
        <v>1</v>
      </c>
      <c r="B149" s="107" t="s">
        <v>19</v>
      </c>
      <c r="C149" s="107" t="s">
        <v>60</v>
      </c>
      <c r="D149" s="107" t="s">
        <v>48</v>
      </c>
      <c r="E149" s="108" t="s">
        <v>21</v>
      </c>
      <c r="F149" s="109" t="s">
        <v>417</v>
      </c>
      <c r="G149" s="110" t="s">
        <v>418</v>
      </c>
      <c r="H149" s="111" t="s">
        <v>28</v>
      </c>
      <c r="I149" s="111" t="s">
        <v>269</v>
      </c>
      <c r="J149" s="144">
        <v>14996600</v>
      </c>
      <c r="K149" s="112">
        <f t="shared" ref="K149:L150" si="17">J149+(J149*2%)</f>
        <v>15296532</v>
      </c>
      <c r="L149" s="112">
        <f t="shared" si="17"/>
        <v>15602462.640000001</v>
      </c>
      <c r="M149" s="113" t="s">
        <v>32</v>
      </c>
      <c r="N149" s="114" t="s">
        <v>283</v>
      </c>
      <c r="O149" s="30" t="s">
        <v>419</v>
      </c>
      <c r="P149" s="115" t="s">
        <v>28</v>
      </c>
      <c r="Q149" s="114" t="s">
        <v>285</v>
      </c>
      <c r="R149" s="40"/>
      <c r="S149" s="40"/>
    </row>
    <row r="150" spans="1:82" s="105" customFormat="1" ht="54.95" customHeight="1" x14ac:dyDescent="0.2">
      <c r="A150" s="107">
        <v>1</v>
      </c>
      <c r="B150" s="107" t="s">
        <v>19</v>
      </c>
      <c r="C150" s="107" t="s">
        <v>60</v>
      </c>
      <c r="D150" s="107" t="s">
        <v>48</v>
      </c>
      <c r="E150" s="108" t="s">
        <v>19</v>
      </c>
      <c r="F150" s="109" t="s">
        <v>420</v>
      </c>
      <c r="G150" s="110" t="s">
        <v>421</v>
      </c>
      <c r="H150" s="111" t="s">
        <v>28</v>
      </c>
      <c r="I150" s="111" t="s">
        <v>422</v>
      </c>
      <c r="J150" s="133">
        <v>5000000</v>
      </c>
      <c r="K150" s="112">
        <f t="shared" si="17"/>
        <v>5100000</v>
      </c>
      <c r="L150" s="112">
        <f t="shared" si="17"/>
        <v>5202000</v>
      </c>
      <c r="M150" s="113" t="s">
        <v>32</v>
      </c>
      <c r="N150" s="313"/>
      <c r="O150" s="314"/>
      <c r="P150" s="315" t="s">
        <v>28</v>
      </c>
      <c r="Q150" s="114" t="s">
        <v>285</v>
      </c>
      <c r="R150" s="102"/>
      <c r="S150" s="102"/>
      <c r="T150" s="103"/>
      <c r="U150" s="104"/>
    </row>
    <row r="151" spans="1:82" s="61" customFormat="1" ht="85.5" customHeight="1" x14ac:dyDescent="0.2">
      <c r="A151" s="90">
        <v>1</v>
      </c>
      <c r="B151" s="91" t="s">
        <v>19</v>
      </c>
      <c r="C151" s="91" t="s">
        <v>60</v>
      </c>
      <c r="D151" s="90" t="s">
        <v>345</v>
      </c>
      <c r="E151" s="90"/>
      <c r="F151" s="285" t="s">
        <v>423</v>
      </c>
      <c r="G151" s="93" t="s">
        <v>424</v>
      </c>
      <c r="H151" s="94" t="s">
        <v>28</v>
      </c>
      <c r="I151" s="95" t="s">
        <v>58</v>
      </c>
      <c r="J151" s="134">
        <f>J152</f>
        <v>1795560000</v>
      </c>
      <c r="K151" s="132"/>
      <c r="L151" s="132"/>
      <c r="M151" s="316" t="s">
        <v>32</v>
      </c>
      <c r="N151" s="317" t="s">
        <v>283</v>
      </c>
      <c r="O151" s="318" t="s">
        <v>425</v>
      </c>
      <c r="P151" s="319" t="s">
        <v>28</v>
      </c>
      <c r="Q151" s="317"/>
      <c r="R151" s="40" t="s">
        <v>426</v>
      </c>
      <c r="S151" s="40"/>
      <c r="T151" s="15"/>
      <c r="U151" s="17"/>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row>
    <row r="152" spans="1:82" ht="84.6" customHeight="1" x14ac:dyDescent="0.2">
      <c r="A152" s="64">
        <v>1</v>
      </c>
      <c r="B152" s="64" t="s">
        <v>19</v>
      </c>
      <c r="C152" s="64" t="s">
        <v>60</v>
      </c>
      <c r="D152" s="64" t="s">
        <v>345</v>
      </c>
      <c r="E152" s="127" t="s">
        <v>21</v>
      </c>
      <c r="F152" s="222" t="s">
        <v>427</v>
      </c>
      <c r="G152" s="66" t="s">
        <v>428</v>
      </c>
      <c r="H152" s="67" t="s">
        <v>28</v>
      </c>
      <c r="I152" s="67" t="s">
        <v>269</v>
      </c>
      <c r="J152" s="144">
        <f>R152+S152</f>
        <v>1795560000</v>
      </c>
      <c r="K152" s="112">
        <f>J152+(J152*2%)</f>
        <v>1831471200</v>
      </c>
      <c r="L152" s="112">
        <f>K152+(K152*2%)</f>
        <v>1868100624</v>
      </c>
      <c r="M152" s="113" t="s">
        <v>32</v>
      </c>
      <c r="N152" s="191"/>
      <c r="O152" s="192"/>
      <c r="P152" s="72"/>
      <c r="Q152" s="191" t="s">
        <v>285</v>
      </c>
      <c r="R152" s="58">
        <f>166600000-40000</f>
        <v>166560000</v>
      </c>
      <c r="S152" s="320">
        <v>1629000000</v>
      </c>
      <c r="T152" s="321"/>
      <c r="U152" s="240" t="s">
        <v>429</v>
      </c>
    </row>
    <row r="153" spans="1:82" s="331" customFormat="1" ht="15.75" customHeight="1" x14ac:dyDescent="0.2">
      <c r="A153" s="107"/>
      <c r="B153" s="107"/>
      <c r="C153" s="107"/>
      <c r="D153" s="107"/>
      <c r="E153" s="107"/>
      <c r="F153" s="322"/>
      <c r="G153" s="323"/>
      <c r="H153" s="324"/>
      <c r="I153" s="325"/>
      <c r="J153" s="326">
        <f>J145+J138+J132+J59+J11</f>
        <v>428170554552</v>
      </c>
      <c r="K153" s="326"/>
      <c r="L153" s="326"/>
      <c r="M153" s="327"/>
      <c r="N153" s="328"/>
      <c r="O153" s="329"/>
      <c r="P153" s="330"/>
      <c r="Q153" s="328"/>
      <c r="R153" s="40"/>
      <c r="S153" s="40"/>
      <c r="T153" s="15"/>
      <c r="U153" s="17"/>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row>
    <row r="154" spans="1:82" s="331" customFormat="1" ht="15.75" customHeight="1" x14ac:dyDescent="0.2">
      <c r="A154" s="332"/>
      <c r="B154" s="332"/>
      <c r="C154" s="332"/>
      <c r="D154" s="332"/>
      <c r="E154" s="332"/>
      <c r="F154" s="333"/>
      <c r="G154" s="334"/>
      <c r="H154" s="373"/>
      <c r="I154" s="373"/>
      <c r="J154" s="373"/>
      <c r="K154" s="335"/>
      <c r="L154" s="335"/>
      <c r="M154" s="336"/>
      <c r="N154" s="332"/>
      <c r="O154" s="30"/>
      <c r="Q154" s="332"/>
      <c r="R154" s="15"/>
      <c r="S154" s="15"/>
      <c r="T154" s="15"/>
      <c r="U154" s="17"/>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row>
    <row r="155" spans="1:82" s="331" customFormat="1" ht="15.75" x14ac:dyDescent="0.2">
      <c r="A155" s="332"/>
      <c r="B155" s="332"/>
      <c r="C155" s="332"/>
      <c r="D155" s="332"/>
      <c r="E155" s="332"/>
      <c r="F155" s="337"/>
      <c r="G155" s="333"/>
      <c r="H155" s="374"/>
      <c r="I155" s="374"/>
      <c r="J155" s="374"/>
      <c r="K155" s="338"/>
      <c r="L155" s="338"/>
      <c r="M155" s="336"/>
      <c r="N155" s="332"/>
      <c r="O155" s="30"/>
      <c r="Q155" s="332"/>
      <c r="R155" s="15"/>
      <c r="S155" s="15"/>
      <c r="T155" s="15"/>
      <c r="U155" s="17"/>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row>
    <row r="156" spans="1:82" s="331" customFormat="1" ht="15.75" x14ac:dyDescent="0.2">
      <c r="A156" s="332"/>
      <c r="B156" s="332"/>
      <c r="C156" s="332"/>
      <c r="D156" s="332"/>
      <c r="E156" s="332"/>
      <c r="F156" s="339"/>
      <c r="G156" s="340"/>
      <c r="H156" s="341"/>
      <c r="I156" s="341"/>
      <c r="J156" s="240"/>
      <c r="K156" s="240"/>
      <c r="L156" s="240"/>
      <c r="M156" s="336"/>
      <c r="N156" s="342"/>
      <c r="O156" s="228"/>
      <c r="Q156" s="342"/>
      <c r="R156" s="15"/>
      <c r="S156" s="15"/>
      <c r="T156" s="15"/>
      <c r="U156" s="17"/>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row>
    <row r="157" spans="1:82" s="331" customFormat="1" ht="12.95" customHeight="1" x14ac:dyDescent="0.2">
      <c r="A157" s="332"/>
      <c r="B157" s="332"/>
      <c r="C157" s="332"/>
      <c r="D157" s="332"/>
      <c r="E157" s="332"/>
      <c r="F157" s="343" t="s">
        <v>430</v>
      </c>
      <c r="G157" s="344"/>
      <c r="H157" s="345"/>
      <c r="I157" s="346"/>
      <c r="J157" s="347">
        <f>J19</f>
        <v>75422473341</v>
      </c>
      <c r="K157" s="347"/>
      <c r="L157" s="347"/>
      <c r="M157" s="336"/>
      <c r="N157" s="342"/>
      <c r="O157" s="228"/>
      <c r="Q157" s="342"/>
      <c r="R157" s="15"/>
      <c r="S157" s="15"/>
      <c r="T157" s="15"/>
      <c r="U157" s="17"/>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row>
    <row r="158" spans="1:82" s="331" customFormat="1" ht="12.95" customHeight="1" x14ac:dyDescent="0.2">
      <c r="A158" s="332"/>
      <c r="B158" s="332"/>
      <c r="C158" s="332"/>
      <c r="D158" s="332"/>
      <c r="E158" s="332"/>
      <c r="F158" s="343" t="s">
        <v>431</v>
      </c>
      <c r="G158" s="344"/>
      <c r="H158" s="345"/>
      <c r="I158" s="346"/>
      <c r="J158" s="347">
        <f>J20</f>
        <v>3702886211</v>
      </c>
      <c r="K158" s="347"/>
      <c r="L158" s="347"/>
      <c r="M158" s="336"/>
      <c r="N158" s="342"/>
      <c r="O158" s="228"/>
      <c r="Q158" s="342"/>
      <c r="R158" s="15"/>
      <c r="S158" s="15"/>
      <c r="T158" s="15"/>
      <c r="U158" s="17"/>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row>
    <row r="159" spans="1:82" s="331" customFormat="1" ht="12.95" customHeight="1" x14ac:dyDescent="0.2">
      <c r="A159" s="332"/>
      <c r="B159" s="332"/>
      <c r="C159" s="332"/>
      <c r="D159" s="332"/>
      <c r="E159" s="332"/>
      <c r="F159" s="343" t="s">
        <v>432</v>
      </c>
      <c r="G159" s="344"/>
      <c r="H159" s="345"/>
      <c r="I159" s="346"/>
      <c r="J159" s="348" t="e">
        <f>U129+V93+V80+V77</f>
        <v>#VALUE!</v>
      </c>
      <c r="K159" s="348"/>
      <c r="L159" s="348"/>
      <c r="M159" s="336"/>
      <c r="N159" s="342"/>
      <c r="O159" s="228"/>
      <c r="Q159" s="342" t="s">
        <v>54</v>
      </c>
      <c r="R159" s="15">
        <f>J197-R160-R161-R162</f>
        <v>97948058676</v>
      </c>
      <c r="S159" s="15"/>
      <c r="T159" s="15"/>
      <c r="U159" s="17"/>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row>
    <row r="160" spans="1:82" s="331" customFormat="1" ht="12.95" customHeight="1" x14ac:dyDescent="0.2">
      <c r="A160" s="332"/>
      <c r="B160" s="332"/>
      <c r="C160" s="332"/>
      <c r="D160" s="332"/>
      <c r="E160" s="332"/>
      <c r="F160" s="343" t="s">
        <v>433</v>
      </c>
      <c r="G160" s="344"/>
      <c r="H160" s="375">
        <f>J38</f>
        <v>265450716</v>
      </c>
      <c r="I160" s="375"/>
      <c r="J160" s="375"/>
      <c r="K160" s="349"/>
      <c r="L160" s="349"/>
      <c r="M160" s="336"/>
      <c r="N160" s="342"/>
      <c r="O160" s="228"/>
      <c r="Q160" s="342" t="s">
        <v>434</v>
      </c>
      <c r="R160" s="15">
        <f>J175</f>
        <v>37398514512</v>
      </c>
      <c r="S160" s="15"/>
      <c r="T160" s="15"/>
      <c r="U160" s="17"/>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row>
    <row r="161" spans="1:82" s="331" customFormat="1" ht="12.95" customHeight="1" x14ac:dyDescent="0.2">
      <c r="A161" s="332"/>
      <c r="B161" s="332"/>
      <c r="C161" s="332"/>
      <c r="D161" s="332"/>
      <c r="E161" s="332"/>
      <c r="F161" s="343" t="s">
        <v>435</v>
      </c>
      <c r="G161" s="350"/>
      <c r="H161" s="376">
        <f>J40+J41</f>
        <v>275950000</v>
      </c>
      <c r="I161" s="377"/>
      <c r="J161" s="377"/>
      <c r="K161" s="351"/>
      <c r="L161" s="351"/>
      <c r="M161" s="336"/>
      <c r="N161" s="342"/>
      <c r="O161" s="228"/>
      <c r="Q161" s="342" t="s">
        <v>436</v>
      </c>
      <c r="R161" s="15">
        <f>J179</f>
        <v>11729525300</v>
      </c>
      <c r="S161" s="15"/>
      <c r="T161" s="15"/>
      <c r="U161" s="17"/>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row>
    <row r="162" spans="1:82" s="331" customFormat="1" ht="12.95" customHeight="1" x14ac:dyDescent="0.2">
      <c r="A162" s="332"/>
      <c r="B162" s="332"/>
      <c r="C162" s="332"/>
      <c r="D162" s="332"/>
      <c r="E162" s="332"/>
      <c r="F162" s="343"/>
      <c r="G162" s="350"/>
      <c r="H162" s="352"/>
      <c r="I162" s="351"/>
      <c r="J162" s="351"/>
      <c r="K162" s="351"/>
      <c r="L162" s="351"/>
      <c r="M162" s="336"/>
      <c r="N162" s="342"/>
      <c r="O162" s="228"/>
      <c r="Q162" s="342" t="s">
        <v>437</v>
      </c>
      <c r="R162" s="15">
        <f>J171</f>
        <v>269535460000</v>
      </c>
      <c r="S162" s="15"/>
      <c r="T162" s="15"/>
      <c r="U162" s="17"/>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row>
    <row r="163" spans="1:82" s="331" customFormat="1" ht="12.95" customHeight="1" x14ac:dyDescent="0.2">
      <c r="A163" s="332"/>
      <c r="B163" s="332"/>
      <c r="C163" s="332"/>
      <c r="D163" s="332"/>
      <c r="E163" s="332"/>
      <c r="F163" s="343" t="s">
        <v>438</v>
      </c>
      <c r="G163" s="353"/>
      <c r="H163" s="376">
        <f>SUM(J164:J166)</f>
        <v>2180000000</v>
      </c>
      <c r="I163" s="377"/>
      <c r="J163" s="377"/>
      <c r="K163" s="351"/>
      <c r="L163" s="351"/>
      <c r="M163" s="336"/>
      <c r="N163" s="342"/>
      <c r="O163" s="228"/>
      <c r="Q163" s="342"/>
      <c r="R163" s="15">
        <f>SUM(R159:R162)</f>
        <v>416611558488</v>
      </c>
      <c r="S163" s="15"/>
      <c r="T163" s="15"/>
      <c r="U163" s="17"/>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row>
    <row r="164" spans="1:82" s="331" customFormat="1" ht="12.95" customHeight="1" x14ac:dyDescent="0.2">
      <c r="A164" s="332"/>
      <c r="B164" s="332"/>
      <c r="C164" s="332"/>
      <c r="D164" s="332"/>
      <c r="E164" s="332"/>
      <c r="F164" s="354" t="s">
        <v>439</v>
      </c>
      <c r="G164" s="350"/>
      <c r="H164" s="355"/>
      <c r="I164" s="355"/>
      <c r="J164" s="347">
        <f>J96</f>
        <v>1800000000</v>
      </c>
      <c r="K164" s="347"/>
      <c r="L164" s="347"/>
      <c r="M164" s="336"/>
      <c r="N164" s="342"/>
      <c r="O164" s="228"/>
      <c r="Q164" s="342"/>
      <c r="R164" s="15"/>
      <c r="S164" s="15"/>
      <c r="T164" s="15"/>
      <c r="U164" s="17"/>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row>
    <row r="165" spans="1:82" s="331" customFormat="1" ht="12.95" customHeight="1" x14ac:dyDescent="0.2">
      <c r="A165" s="332"/>
      <c r="B165" s="332"/>
      <c r="C165" s="332"/>
      <c r="D165" s="332"/>
      <c r="E165" s="332"/>
      <c r="F165" s="354" t="s">
        <v>440</v>
      </c>
      <c r="G165" s="356"/>
      <c r="H165" s="355"/>
      <c r="I165" s="355"/>
      <c r="J165" s="347">
        <f>J97</f>
        <v>50000000</v>
      </c>
      <c r="K165" s="347"/>
      <c r="L165" s="347"/>
      <c r="M165" s="336"/>
      <c r="N165" s="342"/>
      <c r="O165" s="228"/>
      <c r="Q165" s="342"/>
      <c r="R165" s="15"/>
      <c r="S165" s="15"/>
      <c r="T165" s="15"/>
      <c r="U165" s="17"/>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row>
    <row r="166" spans="1:82" s="331" customFormat="1" ht="12.95" customHeight="1" x14ac:dyDescent="0.2">
      <c r="A166" s="332"/>
      <c r="B166" s="332"/>
      <c r="C166" s="332"/>
      <c r="D166" s="332"/>
      <c r="E166" s="332"/>
      <c r="F166" s="354" t="s">
        <v>441</v>
      </c>
      <c r="G166" s="350"/>
      <c r="H166" s="355"/>
      <c r="I166" s="355"/>
      <c r="J166" s="347">
        <f>J110</f>
        <v>330000000</v>
      </c>
      <c r="K166" s="347"/>
      <c r="L166" s="347"/>
      <c r="M166" s="336"/>
      <c r="N166" s="342"/>
      <c r="O166" s="228"/>
      <c r="Q166" s="342"/>
      <c r="R166" s="15"/>
      <c r="S166" s="15"/>
      <c r="T166" s="15"/>
      <c r="U166" s="17"/>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row>
    <row r="167" spans="1:82" s="331" customFormat="1" ht="12.95" customHeight="1" x14ac:dyDescent="0.2">
      <c r="A167" s="332"/>
      <c r="B167" s="332"/>
      <c r="C167" s="332"/>
      <c r="D167" s="332"/>
      <c r="E167" s="332"/>
      <c r="F167" s="343"/>
      <c r="G167" s="353"/>
      <c r="H167" s="355"/>
      <c r="I167" s="355"/>
      <c r="J167" s="345"/>
      <c r="K167" s="345"/>
      <c r="L167" s="345"/>
      <c r="M167" s="336"/>
      <c r="N167" s="342"/>
      <c r="O167" s="228"/>
      <c r="Q167" s="342"/>
      <c r="R167" s="15"/>
      <c r="S167" s="15"/>
      <c r="T167" s="15"/>
      <c r="U167" s="17"/>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row>
    <row r="168" spans="1:82" s="331" customFormat="1" ht="12.95" customHeight="1" x14ac:dyDescent="0.2">
      <c r="A168" s="332"/>
      <c r="B168" s="332"/>
      <c r="C168" s="332"/>
      <c r="D168" s="332"/>
      <c r="E168" s="332"/>
      <c r="F168" s="343" t="s">
        <v>442</v>
      </c>
      <c r="G168" s="350"/>
      <c r="H168" s="355"/>
      <c r="I168" s="355"/>
      <c r="J168" s="347">
        <f>J91</f>
        <v>21210168000</v>
      </c>
      <c r="K168" s="347"/>
      <c r="L168" s="347"/>
      <c r="M168" s="336"/>
      <c r="N168" s="342"/>
      <c r="O168" s="228"/>
      <c r="Q168" s="342"/>
      <c r="R168" s="15"/>
      <c r="S168" s="15"/>
      <c r="T168" s="15"/>
      <c r="U168" s="17"/>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row>
    <row r="169" spans="1:82" s="331" customFormat="1" ht="12.95" customHeight="1" x14ac:dyDescent="0.2">
      <c r="A169" s="332"/>
      <c r="B169" s="332"/>
      <c r="C169" s="332"/>
      <c r="D169" s="332"/>
      <c r="E169" s="332"/>
      <c r="F169" s="357" t="s">
        <v>443</v>
      </c>
      <c r="G169" s="350"/>
      <c r="H169" s="355"/>
      <c r="I169" s="355"/>
      <c r="J169" s="347">
        <f>S66</f>
        <v>2249404500</v>
      </c>
      <c r="K169" s="347"/>
      <c r="L169" s="347"/>
      <c r="M169" s="336"/>
      <c r="N169" s="342"/>
      <c r="O169" s="228"/>
      <c r="Q169" s="342"/>
      <c r="R169" s="15"/>
      <c r="S169" s="15"/>
      <c r="T169" s="15"/>
      <c r="U169" s="17"/>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row>
    <row r="170" spans="1:82" s="331" customFormat="1" ht="12.95" customHeight="1" x14ac:dyDescent="0.2">
      <c r="A170" s="332"/>
      <c r="B170" s="332"/>
      <c r="C170" s="332"/>
      <c r="D170" s="332"/>
      <c r="E170" s="332"/>
      <c r="F170" s="343"/>
      <c r="G170" s="358"/>
      <c r="H170" s="355"/>
      <c r="I170" s="355"/>
      <c r="J170" s="345"/>
      <c r="K170" s="345"/>
      <c r="L170" s="345"/>
      <c r="M170" s="336"/>
      <c r="N170" s="342"/>
      <c r="O170" s="228"/>
      <c r="Q170" s="342"/>
      <c r="R170" s="15"/>
      <c r="S170" s="15"/>
      <c r="T170" s="15"/>
      <c r="U170" s="17"/>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row>
    <row r="171" spans="1:82" s="331" customFormat="1" ht="12.95" customHeight="1" x14ac:dyDescent="0.2">
      <c r="A171" s="332"/>
      <c r="B171" s="332"/>
      <c r="C171" s="332"/>
      <c r="D171" s="332"/>
      <c r="E171" s="332"/>
      <c r="F171" s="343" t="s">
        <v>437</v>
      </c>
      <c r="G171" s="358"/>
      <c r="H171" s="355"/>
      <c r="I171" s="355"/>
      <c r="J171" s="347">
        <f>J172+J173</f>
        <v>269535460000</v>
      </c>
      <c r="K171" s="347"/>
      <c r="L171" s="347"/>
      <c r="M171" s="336"/>
      <c r="N171" s="342"/>
      <c r="O171" s="228"/>
      <c r="Q171" s="342"/>
      <c r="R171" s="15"/>
      <c r="S171" s="15"/>
      <c r="T171" s="15"/>
      <c r="U171" s="17"/>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row>
    <row r="172" spans="1:82" s="331" customFormat="1" ht="12.95" customHeight="1" x14ac:dyDescent="0.2">
      <c r="A172" s="332"/>
      <c r="B172" s="332"/>
      <c r="C172" s="332"/>
      <c r="D172" s="332"/>
      <c r="E172" s="332"/>
      <c r="F172" s="354" t="s">
        <v>444</v>
      </c>
      <c r="G172" s="358"/>
      <c r="H172" s="355"/>
      <c r="I172" s="355"/>
      <c r="J172" s="347">
        <f>J57+J58</f>
        <v>257550000000</v>
      </c>
      <c r="K172" s="347"/>
      <c r="L172" s="347"/>
      <c r="M172" s="336"/>
      <c r="N172" s="342"/>
      <c r="O172" s="228"/>
      <c r="Q172" s="342"/>
      <c r="R172" s="15"/>
      <c r="S172" s="15"/>
      <c r="T172" s="15"/>
      <c r="U172" s="17"/>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row>
    <row r="173" spans="1:82" ht="12.95" customHeight="1" x14ac:dyDescent="0.2">
      <c r="F173" s="354" t="s">
        <v>445</v>
      </c>
      <c r="G173" s="358"/>
      <c r="H173" s="355"/>
      <c r="I173" s="355"/>
      <c r="J173" s="347">
        <f>SUM(J46:J56)</f>
        <v>11985460000</v>
      </c>
      <c r="K173" s="347"/>
      <c r="L173" s="347"/>
    </row>
    <row r="174" spans="1:82" ht="12.95" customHeight="1" x14ac:dyDescent="0.2">
      <c r="F174" s="343"/>
      <c r="G174" s="358"/>
      <c r="H174" s="355"/>
      <c r="I174" s="355"/>
      <c r="J174" s="345"/>
      <c r="K174" s="345"/>
      <c r="L174" s="345"/>
    </row>
    <row r="175" spans="1:82" ht="12.95" customHeight="1" x14ac:dyDescent="0.2">
      <c r="F175" s="343" t="s">
        <v>434</v>
      </c>
      <c r="G175" s="358"/>
      <c r="H175" s="359"/>
      <c r="I175" s="355"/>
      <c r="J175" s="348">
        <f>J176+J177</f>
        <v>37398514512</v>
      </c>
      <c r="K175" s="348"/>
      <c r="L175" s="348"/>
    </row>
    <row r="176" spans="1:82" ht="12.95" customHeight="1" x14ac:dyDescent="0.2">
      <c r="F176" s="354" t="s">
        <v>446</v>
      </c>
      <c r="G176" s="358"/>
      <c r="H176" s="359"/>
      <c r="I176" s="355"/>
      <c r="J176" s="348">
        <f>R62</f>
        <v>12459028224</v>
      </c>
      <c r="K176" s="348"/>
      <c r="L176" s="348"/>
    </row>
    <row r="177" spans="1:82" ht="12.95" customHeight="1" x14ac:dyDescent="0.2">
      <c r="F177" s="354" t="s">
        <v>447</v>
      </c>
      <c r="G177" s="358"/>
      <c r="H177" s="355"/>
      <c r="I177" s="355"/>
      <c r="J177" s="348">
        <f>R65</f>
        <v>24939486288</v>
      </c>
      <c r="K177" s="348"/>
      <c r="L177" s="348"/>
    </row>
    <row r="178" spans="1:82" ht="12.95" customHeight="1" x14ac:dyDescent="0.2">
      <c r="F178" s="343"/>
      <c r="G178" s="358"/>
      <c r="H178" s="360"/>
      <c r="I178" s="355"/>
      <c r="J178" s="345"/>
      <c r="K178" s="345"/>
      <c r="L178" s="345"/>
    </row>
    <row r="179" spans="1:82" ht="12.95" customHeight="1" x14ac:dyDescent="0.2">
      <c r="F179" s="343" t="s">
        <v>436</v>
      </c>
      <c r="G179" s="358"/>
      <c r="H179" s="355"/>
      <c r="I179" s="355"/>
      <c r="J179" s="361">
        <f>SUM(J180:J182)</f>
        <v>11729525300</v>
      </c>
      <c r="K179" s="361"/>
      <c r="L179" s="361"/>
    </row>
    <row r="180" spans="1:82" ht="12.95" customHeight="1" x14ac:dyDescent="0.2">
      <c r="F180" s="354" t="s">
        <v>448</v>
      </c>
      <c r="G180" s="358"/>
      <c r="H180" s="355"/>
      <c r="I180" s="355"/>
      <c r="J180" s="348">
        <f>[87]ringkasan!G48</f>
        <v>4559404000</v>
      </c>
      <c r="K180" s="348"/>
      <c r="L180" s="348"/>
    </row>
    <row r="181" spans="1:82" ht="12.95" customHeight="1" x14ac:dyDescent="0.2">
      <c r="F181" s="354" t="s">
        <v>441</v>
      </c>
      <c r="G181" s="358"/>
      <c r="H181" s="355"/>
      <c r="I181" s="355"/>
      <c r="J181" s="347">
        <f>SUM(J99:J109)</f>
        <v>6777145300</v>
      </c>
      <c r="K181" s="347"/>
      <c r="L181" s="347"/>
    </row>
    <row r="182" spans="1:82" s="15" customFormat="1" ht="12.95" customHeight="1" x14ac:dyDescent="0.2">
      <c r="A182" s="332"/>
      <c r="B182" s="332"/>
      <c r="C182" s="332"/>
      <c r="D182" s="332"/>
      <c r="E182" s="332"/>
      <c r="F182" s="354" t="s">
        <v>449</v>
      </c>
      <c r="G182" s="358"/>
      <c r="H182" s="355"/>
      <c r="I182" s="355"/>
      <c r="J182" s="348">
        <v>392976000</v>
      </c>
      <c r="K182" s="348"/>
      <c r="L182" s="348"/>
      <c r="M182" s="336"/>
      <c r="N182" s="342"/>
      <c r="O182" s="228"/>
      <c r="P182" s="331"/>
      <c r="Q182" s="342"/>
      <c r="U182" s="17"/>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row>
    <row r="183" spans="1:82" s="15" customFormat="1" ht="12.95" customHeight="1" x14ac:dyDescent="0.2">
      <c r="A183" s="332"/>
      <c r="B183" s="332"/>
      <c r="C183" s="332"/>
      <c r="D183" s="332"/>
      <c r="E183" s="332"/>
      <c r="F183" s="343"/>
      <c r="G183" s="353"/>
      <c r="H183" s="355"/>
      <c r="I183" s="355"/>
      <c r="J183" s="345"/>
      <c r="K183" s="345"/>
      <c r="L183" s="345"/>
      <c r="M183" s="336"/>
      <c r="N183" s="342"/>
      <c r="O183" s="228"/>
      <c r="P183" s="331"/>
      <c r="Q183" s="342"/>
      <c r="U183" s="17"/>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row>
    <row r="184" spans="1:82" s="15" customFormat="1" ht="12.95" customHeight="1" x14ac:dyDescent="0.2">
      <c r="A184" s="332"/>
      <c r="B184" s="332"/>
      <c r="C184" s="332"/>
      <c r="D184" s="332"/>
      <c r="E184" s="332"/>
      <c r="F184" s="343" t="s">
        <v>450</v>
      </c>
      <c r="G184" s="350"/>
      <c r="H184" s="355"/>
      <c r="I184" s="355"/>
      <c r="J184" s="347" t="e">
        <f>SUM(J185:J193)</f>
        <v>#REF!</v>
      </c>
      <c r="K184" s="347"/>
      <c r="L184" s="347"/>
      <c r="M184" s="336"/>
      <c r="N184" s="342"/>
      <c r="O184" s="228"/>
      <c r="P184" s="331"/>
      <c r="Q184" s="342"/>
      <c r="U184" s="17"/>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row>
    <row r="185" spans="1:82" s="15" customFormat="1" ht="12.95" customHeight="1" x14ac:dyDescent="0.2">
      <c r="A185" s="332"/>
      <c r="B185" s="332"/>
      <c r="C185" s="332"/>
      <c r="D185" s="332"/>
      <c r="E185" s="332"/>
      <c r="F185" s="354" t="s">
        <v>451</v>
      </c>
      <c r="G185" s="350"/>
      <c r="H185" s="355"/>
      <c r="I185" s="355"/>
      <c r="J185" s="347">
        <f>S62</f>
        <v>500000000</v>
      </c>
      <c r="K185" s="347"/>
      <c r="L185" s="347"/>
      <c r="M185" s="362"/>
      <c r="N185" s="363"/>
      <c r="O185" s="342"/>
      <c r="P185" s="228"/>
      <c r="Q185" s="363"/>
      <c r="U185" s="17"/>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row>
    <row r="186" spans="1:82" s="15" customFormat="1" ht="12.95" customHeight="1" x14ac:dyDescent="0.2">
      <c r="A186" s="332"/>
      <c r="B186" s="332"/>
      <c r="C186" s="332"/>
      <c r="D186" s="332"/>
      <c r="E186" s="332"/>
      <c r="F186" s="354" t="s">
        <v>452</v>
      </c>
      <c r="G186" s="350"/>
      <c r="H186" s="355"/>
      <c r="I186" s="355"/>
      <c r="J186" s="347">
        <f>J43+J44</f>
        <v>137950000</v>
      </c>
      <c r="K186" s="347"/>
      <c r="L186" s="347"/>
      <c r="M186" s="362"/>
      <c r="N186" s="363"/>
      <c r="O186" s="342"/>
      <c r="P186" s="228"/>
      <c r="Q186" s="363"/>
      <c r="U186" s="17"/>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row>
    <row r="187" spans="1:82" s="15" customFormat="1" ht="12.95" customHeight="1" x14ac:dyDescent="0.2">
      <c r="A187" s="332"/>
      <c r="B187" s="332"/>
      <c r="C187" s="332"/>
      <c r="D187" s="332"/>
      <c r="E187" s="332"/>
      <c r="F187" s="354" t="s">
        <v>453</v>
      </c>
      <c r="G187" s="350"/>
      <c r="H187" s="355"/>
      <c r="I187" s="355"/>
      <c r="J187" s="347">
        <f>J35</f>
        <v>100000000</v>
      </c>
      <c r="K187" s="347"/>
      <c r="L187" s="347"/>
      <c r="M187" s="362"/>
      <c r="N187" s="363"/>
      <c r="O187" s="342"/>
      <c r="P187" s="228"/>
      <c r="Q187" s="363"/>
      <c r="U187" s="17"/>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row>
    <row r="188" spans="1:82" s="15" customFormat="1" ht="12.95" customHeight="1" x14ac:dyDescent="0.2">
      <c r="A188" s="332"/>
      <c r="B188" s="332"/>
      <c r="C188" s="332"/>
      <c r="D188" s="332"/>
      <c r="E188" s="332"/>
      <c r="F188" s="354" t="s">
        <v>454</v>
      </c>
      <c r="G188" s="350"/>
      <c r="H188" s="355"/>
      <c r="I188" s="355"/>
      <c r="J188" s="352">
        <f>S152+J147</f>
        <v>1877167400</v>
      </c>
      <c r="K188" s="352"/>
      <c r="L188" s="352"/>
      <c r="M188" s="364"/>
      <c r="N188" s="363"/>
      <c r="O188" s="342"/>
      <c r="P188" s="228"/>
      <c r="Q188" s="363"/>
      <c r="U188" s="17"/>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row>
    <row r="189" spans="1:82" s="15" customFormat="1" ht="12.95" customHeight="1" x14ac:dyDescent="0.2">
      <c r="A189" s="332"/>
      <c r="B189" s="332"/>
      <c r="C189" s="332"/>
      <c r="D189" s="332"/>
      <c r="E189" s="332"/>
      <c r="F189" s="354" t="s">
        <v>408</v>
      </c>
      <c r="G189" s="350"/>
      <c r="H189" s="355"/>
      <c r="I189" s="355"/>
      <c r="J189" s="347">
        <f>J149+J150</f>
        <v>19996600</v>
      </c>
      <c r="K189" s="347"/>
      <c r="L189" s="347"/>
      <c r="M189" s="365"/>
      <c r="N189" s="363"/>
      <c r="O189" s="342"/>
      <c r="P189" s="228"/>
      <c r="Q189" s="363"/>
      <c r="U189" s="17"/>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row>
    <row r="190" spans="1:82" s="15" customFormat="1" ht="12.95" customHeight="1" x14ac:dyDescent="0.2">
      <c r="A190" s="332"/>
      <c r="B190" s="332"/>
      <c r="C190" s="332"/>
      <c r="D190" s="332"/>
      <c r="E190" s="332"/>
      <c r="F190" s="354" t="s">
        <v>387</v>
      </c>
      <c r="G190" s="350"/>
      <c r="H190" s="355"/>
      <c r="I190" s="355"/>
      <c r="J190" s="347">
        <f>J140+J142+J144</f>
        <v>216535300</v>
      </c>
      <c r="K190" s="347"/>
      <c r="L190" s="347"/>
      <c r="M190" s="362"/>
      <c r="N190" s="363"/>
      <c r="O190" s="342"/>
      <c r="P190" s="228"/>
      <c r="Q190" s="363"/>
      <c r="U190" s="17"/>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row>
    <row r="191" spans="1:82" s="15" customFormat="1" ht="12.95" customHeight="1" x14ac:dyDescent="0.2">
      <c r="A191" s="332"/>
      <c r="B191" s="332"/>
      <c r="C191" s="332"/>
      <c r="D191" s="332"/>
      <c r="E191" s="332"/>
      <c r="F191" s="354" t="s">
        <v>455</v>
      </c>
      <c r="G191" s="353"/>
      <c r="H191" s="355"/>
      <c r="I191" s="355"/>
      <c r="J191" s="347">
        <f>J134+S135+S137</f>
        <v>97324800</v>
      </c>
      <c r="K191" s="347"/>
      <c r="L191" s="347"/>
      <c r="M191" s="240"/>
      <c r="N191" s="363"/>
      <c r="O191" s="342"/>
      <c r="P191" s="228"/>
      <c r="Q191" s="363"/>
      <c r="U191" s="17"/>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row>
    <row r="192" spans="1:82" s="15" customFormat="1" ht="12.95" customHeight="1" x14ac:dyDescent="0.2">
      <c r="A192" s="332"/>
      <c r="B192" s="332"/>
      <c r="C192" s="332"/>
      <c r="D192" s="332"/>
      <c r="E192" s="332"/>
      <c r="F192" s="366" t="s">
        <v>169</v>
      </c>
      <c r="G192" s="350"/>
      <c r="H192" s="355"/>
      <c r="I192" s="355"/>
      <c r="J192" s="347" t="e">
        <f>J65+#REF!+J70+S71+S72+J73+J74+J75+S76+S77+S78+J79+S80+J81+J82+J83+S84+J85+S86+J87+S88+J89+S90+J92+J93+J94+J123+J124+J127+S129+U129+J130+J131-400000000-355000</f>
        <v>#REF!</v>
      </c>
      <c r="K192" s="347"/>
      <c r="L192" s="347"/>
      <c r="M192" s="362"/>
      <c r="N192" s="363"/>
      <c r="O192" s="342"/>
      <c r="P192" s="228"/>
      <c r="Q192" s="363"/>
      <c r="U192" s="17"/>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row>
    <row r="193" spans="1:82" s="15" customFormat="1" ht="12.95" customHeight="1" x14ac:dyDescent="0.2">
      <c r="A193" s="332"/>
      <c r="B193" s="332"/>
      <c r="C193" s="332"/>
      <c r="D193" s="332"/>
      <c r="E193" s="332"/>
      <c r="F193" s="354" t="s">
        <v>22</v>
      </c>
      <c r="G193" s="353"/>
      <c r="H193" s="355"/>
      <c r="I193" s="355"/>
      <c r="J193" s="347">
        <f>J13+J14+J15+J16+J17+J21+J22+J24+J25+J26+J28+J29+J30+J31+J32+J37+J42</f>
        <v>568668000</v>
      </c>
      <c r="K193" s="347"/>
      <c r="L193" s="347"/>
      <c r="M193" s="362"/>
      <c r="N193" s="363"/>
      <c r="O193" s="342"/>
      <c r="P193" s="228"/>
      <c r="Q193" s="363"/>
      <c r="U193" s="17"/>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row>
    <row r="194" spans="1:82" s="15" customFormat="1" ht="12.95" customHeight="1" x14ac:dyDescent="0.2">
      <c r="A194" s="332"/>
      <c r="B194" s="332"/>
      <c r="C194" s="332"/>
      <c r="D194" s="332"/>
      <c r="E194" s="332"/>
      <c r="F194" s="353"/>
      <c r="G194" s="350"/>
      <c r="H194" s="355"/>
      <c r="I194" s="355"/>
      <c r="J194" s="355"/>
      <c r="K194" s="355"/>
      <c r="L194" s="355"/>
      <c r="M194" s="362"/>
      <c r="N194" s="363"/>
      <c r="O194" s="342"/>
      <c r="P194" s="228"/>
      <c r="Q194" s="363"/>
      <c r="U194" s="17"/>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row>
    <row r="195" spans="1:82" s="15" customFormat="1" ht="12.95" customHeight="1" x14ac:dyDescent="0.2">
      <c r="A195" s="332"/>
      <c r="B195" s="332"/>
      <c r="C195" s="332"/>
      <c r="D195" s="332"/>
      <c r="E195" s="332"/>
      <c r="F195" s="353" t="s">
        <v>456</v>
      </c>
      <c r="G195" s="353"/>
      <c r="H195" s="355"/>
      <c r="I195" s="355"/>
      <c r="J195" s="367" t="e">
        <f>SUM(H157:J161)+H163+J168+J169+J171+J175+J179+J184</f>
        <v>#VALUE!</v>
      </c>
      <c r="K195" s="367"/>
      <c r="L195" s="367"/>
      <c r="M195" s="240"/>
      <c r="N195" s="363"/>
      <c r="O195" s="342"/>
      <c r="P195" s="228"/>
      <c r="Q195" s="363"/>
      <c r="U195" s="17"/>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row>
    <row r="196" spans="1:82" s="15" customFormat="1" ht="12.95" customHeight="1" x14ac:dyDescent="0.2">
      <c r="A196" s="332"/>
      <c r="B196" s="332"/>
      <c r="C196" s="332"/>
      <c r="D196" s="332"/>
      <c r="E196" s="332"/>
      <c r="F196" s="353"/>
      <c r="G196" s="353"/>
      <c r="H196" s="355"/>
      <c r="I196" s="355"/>
      <c r="J196" s="355"/>
      <c r="K196" s="355"/>
      <c r="L196" s="355"/>
      <c r="M196" s="362"/>
      <c r="N196" s="363"/>
      <c r="O196" s="342"/>
      <c r="P196" s="228"/>
      <c r="Q196" s="363"/>
      <c r="U196" s="17"/>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row>
    <row r="197" spans="1:82" s="15" customFormat="1" ht="12.95" customHeight="1" x14ac:dyDescent="0.2">
      <c r="A197" s="332"/>
      <c r="B197" s="332"/>
      <c r="C197" s="332"/>
      <c r="D197" s="332"/>
      <c r="E197" s="332"/>
      <c r="F197" s="353" t="s">
        <v>457</v>
      </c>
      <c r="G197" s="353"/>
      <c r="H197" s="355"/>
      <c r="I197" s="355"/>
      <c r="J197" s="368">
        <v>416611558488</v>
      </c>
      <c r="K197" s="368"/>
      <c r="L197" s="368"/>
      <c r="M197" s="362"/>
      <c r="N197" s="363"/>
      <c r="O197" s="342"/>
      <c r="P197" s="228"/>
      <c r="Q197" s="363"/>
      <c r="U197" s="17"/>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row>
    <row r="198" spans="1:82" s="15" customFormat="1" ht="12.95" customHeight="1" x14ac:dyDescent="0.2">
      <c r="A198" s="332"/>
      <c r="B198" s="332"/>
      <c r="C198" s="332"/>
      <c r="D198" s="332"/>
      <c r="E198" s="332"/>
      <c r="F198" s="353" t="s">
        <v>458</v>
      </c>
      <c r="G198" s="353"/>
      <c r="H198" s="355"/>
      <c r="I198" s="355"/>
      <c r="J198" s="367" t="e">
        <f>J197-J195</f>
        <v>#VALUE!</v>
      </c>
      <c r="K198" s="367"/>
      <c r="L198" s="367"/>
      <c r="M198" s="362"/>
      <c r="N198" s="363"/>
      <c r="O198" s="342"/>
      <c r="P198" s="228"/>
      <c r="Q198" s="363"/>
      <c r="U198" s="17"/>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row>
    <row r="199" spans="1:82" s="15" customFormat="1" x14ac:dyDescent="0.2">
      <c r="A199" s="332"/>
      <c r="B199" s="332"/>
      <c r="C199" s="332"/>
      <c r="D199" s="332"/>
      <c r="E199" s="332"/>
      <c r="F199" s="353"/>
      <c r="G199" s="353"/>
      <c r="H199" s="355"/>
      <c r="I199" s="355"/>
      <c r="J199" s="355"/>
      <c r="K199" s="355"/>
      <c r="L199" s="355"/>
      <c r="M199" s="240"/>
      <c r="N199" s="363"/>
      <c r="O199" s="342"/>
      <c r="P199" s="228"/>
      <c r="Q199" s="363"/>
      <c r="U199" s="17"/>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row>
    <row r="200" spans="1:82" s="15" customFormat="1" ht="20.25" x14ac:dyDescent="0.2">
      <c r="A200" s="332"/>
      <c r="B200" s="332"/>
      <c r="C200" s="332"/>
      <c r="D200" s="332"/>
      <c r="E200" s="332"/>
      <c r="F200" s="353"/>
      <c r="G200" s="353"/>
      <c r="H200" s="355"/>
      <c r="I200" s="355"/>
      <c r="J200" s="355"/>
      <c r="K200" s="355"/>
      <c r="L200" s="355"/>
      <c r="M200" s="365"/>
      <c r="N200" s="363"/>
      <c r="O200" s="342"/>
      <c r="P200" s="228"/>
      <c r="Q200" s="363"/>
      <c r="U200" s="17"/>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row>
    <row r="201" spans="1:82" s="15" customFormat="1" x14ac:dyDescent="0.2">
      <c r="A201" s="332"/>
      <c r="B201" s="332"/>
      <c r="C201" s="332"/>
      <c r="D201" s="332"/>
      <c r="E201" s="332"/>
      <c r="F201" s="353"/>
      <c r="G201" s="353"/>
      <c r="H201" s="355"/>
      <c r="I201" s="355"/>
      <c r="J201" s="355"/>
      <c r="K201" s="355"/>
      <c r="L201" s="355"/>
      <c r="M201" s="362"/>
      <c r="N201" s="363"/>
      <c r="O201" s="342"/>
      <c r="P201" s="228"/>
      <c r="Q201" s="363"/>
      <c r="U201" s="17"/>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row>
    <row r="202" spans="1:82" s="15" customFormat="1" x14ac:dyDescent="0.2">
      <c r="A202" s="332"/>
      <c r="B202" s="332"/>
      <c r="C202" s="332"/>
      <c r="D202" s="332"/>
      <c r="E202" s="332"/>
      <c r="F202" s="353"/>
      <c r="G202" s="353"/>
      <c r="H202" s="355"/>
      <c r="I202" s="355"/>
      <c r="J202" s="355"/>
      <c r="K202" s="355"/>
      <c r="L202" s="355"/>
      <c r="M202" s="240"/>
      <c r="N202" s="363"/>
      <c r="O202" s="342"/>
      <c r="P202" s="228"/>
      <c r="Q202" s="363"/>
      <c r="U202" s="17"/>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row>
    <row r="203" spans="1:82" s="15" customFormat="1" x14ac:dyDescent="0.2">
      <c r="A203" s="332"/>
      <c r="B203" s="332"/>
      <c r="C203" s="332"/>
      <c r="D203" s="332"/>
      <c r="E203" s="332"/>
      <c r="F203" s="353"/>
      <c r="G203" s="353"/>
      <c r="H203" s="355"/>
      <c r="I203" s="355"/>
      <c r="J203" s="355"/>
      <c r="K203" s="355"/>
      <c r="L203" s="355"/>
      <c r="M203" s="362"/>
      <c r="N203" s="363"/>
      <c r="O203" s="342"/>
      <c r="P203" s="228"/>
      <c r="Q203" s="363"/>
      <c r="U203" s="17"/>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row>
    <row r="204" spans="1:82" s="15" customFormat="1" x14ac:dyDescent="0.2">
      <c r="A204" s="332"/>
      <c r="B204" s="332"/>
      <c r="C204" s="332"/>
      <c r="D204" s="332"/>
      <c r="E204" s="332"/>
      <c r="F204" s="145"/>
      <c r="G204" s="145"/>
      <c r="H204" s="369"/>
      <c r="I204" s="369"/>
      <c r="J204" s="369"/>
      <c r="K204" s="369"/>
      <c r="L204" s="369"/>
      <c r="M204" s="362"/>
      <c r="N204" s="363"/>
      <c r="O204" s="342"/>
      <c r="P204" s="228"/>
      <c r="Q204" s="363"/>
      <c r="U204" s="17"/>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row>
    <row r="205" spans="1:82" s="15" customFormat="1" x14ac:dyDescent="0.2">
      <c r="A205" s="332"/>
      <c r="B205" s="332"/>
      <c r="C205" s="332"/>
      <c r="D205" s="332"/>
      <c r="E205" s="332"/>
      <c r="F205" s="145"/>
      <c r="G205" s="145"/>
      <c r="H205" s="369"/>
      <c r="I205" s="369"/>
      <c r="J205" s="369"/>
      <c r="K205" s="369"/>
      <c r="L205" s="369"/>
      <c r="M205" s="362"/>
      <c r="N205" s="363"/>
      <c r="O205" s="342"/>
      <c r="P205" s="228"/>
      <c r="Q205" s="363"/>
      <c r="U205" s="17"/>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row>
    <row r="206" spans="1:82" s="15" customFormat="1" x14ac:dyDescent="0.2">
      <c r="A206" s="332"/>
      <c r="B206" s="332"/>
      <c r="C206" s="332"/>
      <c r="D206" s="332"/>
      <c r="E206" s="332"/>
      <c r="F206" s="145"/>
      <c r="G206" s="145"/>
      <c r="H206" s="369"/>
      <c r="I206" s="369"/>
      <c r="J206" s="369"/>
      <c r="K206" s="369"/>
      <c r="L206" s="369"/>
      <c r="M206" s="362"/>
      <c r="N206" s="363"/>
      <c r="O206" s="342"/>
      <c r="P206" s="228"/>
      <c r="Q206" s="363"/>
      <c r="U206" s="17"/>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row>
    <row r="207" spans="1:82" s="15" customFormat="1" x14ac:dyDescent="0.2">
      <c r="A207" s="332"/>
      <c r="B207" s="332"/>
      <c r="C207" s="332"/>
      <c r="D207" s="332"/>
      <c r="E207" s="332"/>
      <c r="F207" s="145"/>
      <c r="G207" s="145"/>
      <c r="H207" s="369"/>
      <c r="I207" s="369"/>
      <c r="J207" s="369"/>
      <c r="K207" s="369"/>
      <c r="L207" s="369"/>
      <c r="M207" s="362"/>
      <c r="N207" s="363"/>
      <c r="O207" s="342"/>
      <c r="P207" s="228"/>
      <c r="Q207" s="363"/>
      <c r="U207" s="17"/>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row>
    <row r="208" spans="1:82" s="15" customFormat="1" x14ac:dyDescent="0.2">
      <c r="A208" s="332"/>
      <c r="B208" s="332"/>
      <c r="C208" s="332"/>
      <c r="D208" s="332"/>
      <c r="E208" s="332"/>
      <c r="F208" s="145"/>
      <c r="G208" s="145"/>
      <c r="H208" s="369"/>
      <c r="I208" s="369"/>
      <c r="J208" s="369"/>
      <c r="K208" s="369"/>
      <c r="L208" s="369"/>
      <c r="M208" s="336"/>
      <c r="N208" s="342"/>
      <c r="O208" s="228"/>
      <c r="P208" s="331"/>
      <c r="Q208" s="342"/>
      <c r="U208" s="17"/>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row>
    <row r="211" spans="1:82" s="15" customFormat="1" x14ac:dyDescent="0.2">
      <c r="A211" s="332"/>
      <c r="B211" s="332"/>
      <c r="C211" s="332"/>
      <c r="D211" s="332"/>
      <c r="E211" s="332"/>
      <c r="F211" s="145"/>
      <c r="G211" s="145"/>
      <c r="H211" s="369"/>
      <c r="I211" s="369"/>
      <c r="J211" s="240"/>
      <c r="K211" s="240"/>
      <c r="L211" s="240"/>
      <c r="M211" s="336"/>
      <c r="N211" s="342"/>
      <c r="O211" s="228"/>
      <c r="P211" s="331"/>
      <c r="Q211" s="342"/>
      <c r="U211" s="17"/>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row>
  </sheetData>
  <autoFilter ref="A7:CD153" xr:uid="{DC6AE58D-CCFF-45A6-AA9E-3D5E53813D70}">
    <filterColumn colId="0" showButton="0"/>
    <filterColumn colId="1" showButton="0"/>
    <filterColumn colId="2" showButton="0"/>
    <filterColumn colId="3" showButton="0"/>
  </autoFilter>
  <mergeCells count="13">
    <mergeCell ref="H163:J163"/>
    <mergeCell ref="A2:M2"/>
    <mergeCell ref="A3:M3"/>
    <mergeCell ref="A4:M4"/>
    <mergeCell ref="A6:E7"/>
    <mergeCell ref="F6:F7"/>
    <mergeCell ref="G6:G7"/>
    <mergeCell ref="H6:M6"/>
    <mergeCell ref="A8:E8"/>
    <mergeCell ref="H154:J154"/>
    <mergeCell ref="H155:J155"/>
    <mergeCell ref="H160:J160"/>
    <mergeCell ref="H161:J161"/>
  </mergeCells>
  <printOptions horizontalCentered="1"/>
  <pageMargins left="0.39370078740157499" right="3.9370078740157501E-2" top="0.35433070866141703" bottom="0.35433070866141703" header="0.31496062992126" footer="0.31496062992126"/>
  <pageSetup paperSize="14" scale="62" fitToHeight="0" orientation="portrait" r:id="rId1"/>
  <colBreaks count="1" manualBreakCount="1">
    <brk id="13"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2026 hearing</vt:lpstr>
      <vt:lpstr>'2026 hearing'!Print_Area</vt:lpstr>
      <vt:lpstr>'2026 hearing'!Print_Titles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Rilo Raspopo</cp:lastModifiedBy>
  <dcterms:created xsi:type="dcterms:W3CDTF">2025-08-29T01:13:51Z</dcterms:created>
  <dcterms:modified xsi:type="dcterms:W3CDTF">2025-09-28T14:58:36Z</dcterms:modified>
</cp:coreProperties>
</file>